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810" windowHeight="11760"/>
  </bookViews>
  <sheets>
    <sheet name="7391 Ri.1" sheetId="1" r:id="rId1"/>
    <sheet name="7391 Ri.2" sheetId="2" r:id="rId2"/>
    <sheet name="Tabelle1" sheetId="3" r:id="rId3"/>
  </sheets>
  <definedNames>
    <definedName name="_xlnm.Print_Area" localSheetId="0">'7391 Ri.1'!$B$4:$BU$97</definedName>
    <definedName name="_xlnm.Print_Area" localSheetId="1">'7391 Ri.2'!$B$4:$BR$105</definedName>
  </definedNames>
  <calcPr calcId="145621"/>
</workbook>
</file>

<file path=xl/calcChain.xml><?xml version="1.0" encoding="utf-8"?>
<calcChain xmlns="http://schemas.openxmlformats.org/spreadsheetml/2006/main">
  <c r="AV10" i="1" l="1"/>
  <c r="AV12" i="1" s="1"/>
  <c r="AV13" i="1" s="1"/>
  <c r="AV16" i="1" s="1"/>
  <c r="AV17" i="1" s="1"/>
  <c r="AV18" i="1" s="1"/>
  <c r="AV19" i="1" s="1"/>
  <c r="AV22" i="1" s="1"/>
  <c r="AV24" i="1" s="1"/>
  <c r="AV26" i="1" s="1"/>
  <c r="AV27" i="1" s="1"/>
  <c r="AV47" i="1" s="1"/>
  <c r="AV48" i="1" s="1"/>
  <c r="AV49" i="1" s="1"/>
  <c r="AV75" i="1" s="1"/>
  <c r="AV76" i="1" s="1"/>
  <c r="AV77" i="1" s="1"/>
  <c r="AV79" i="1" s="1"/>
  <c r="AV8" i="1"/>
  <c r="AW8" i="1" s="1"/>
  <c r="AW10" i="1" s="1"/>
  <c r="AW12" i="1" s="1"/>
  <c r="AW13" i="1" s="1"/>
  <c r="AW16" i="1" s="1"/>
  <c r="AW17" i="1" s="1"/>
  <c r="AW18" i="1" s="1"/>
  <c r="AW19" i="1" s="1"/>
  <c r="AW22" i="1" s="1"/>
  <c r="AL34" i="2" l="1"/>
  <c r="AL35" i="2" s="1"/>
  <c r="AL39" i="2" s="1"/>
  <c r="AL40" i="2" s="1"/>
  <c r="AL49" i="2" s="1"/>
  <c r="AL50" i="2" s="1"/>
  <c r="AL52" i="2" s="1"/>
  <c r="AL74" i="2" s="1"/>
  <c r="AL75" i="2" s="1"/>
  <c r="AL76" i="2" s="1"/>
  <c r="AL77" i="2" s="1"/>
  <c r="AL80" i="2" s="1"/>
  <c r="AL79" i="2" s="1"/>
  <c r="AL83" i="2" s="1"/>
  <c r="AL84" i="2" s="1"/>
  <c r="AL85" i="2" s="1"/>
  <c r="AL86" i="2" s="1"/>
  <c r="AL87" i="2" s="1"/>
  <c r="AL100" i="2" s="1"/>
  <c r="AL103" i="2" s="1"/>
  <c r="AL104" i="2" s="1"/>
  <c r="AL105" i="2" s="1"/>
  <c r="AQ52" i="1" l="1"/>
  <c r="AQ71" i="1" s="1"/>
  <c r="AE53" i="1"/>
  <c r="BC79" i="1" l="1"/>
  <c r="BD79" i="1" s="1"/>
  <c r="BA79" i="1"/>
  <c r="BC80" i="1"/>
  <c r="BC81" i="1" s="1"/>
  <c r="BC82" i="1" s="1"/>
  <c r="BC83" i="1" s="1"/>
  <c r="BC84" i="1" s="1"/>
  <c r="BC86" i="1" s="1"/>
  <c r="BC88" i="1" s="1"/>
  <c r="BC91" i="1" s="1"/>
  <c r="BN79" i="1"/>
  <c r="BN80" i="1" s="1"/>
  <c r="BN81" i="1" s="1"/>
  <c r="BN82" i="1" s="1"/>
  <c r="BN83" i="1" s="1"/>
  <c r="BN84" i="1" s="1"/>
  <c r="BN86" i="1" s="1"/>
  <c r="BN88" i="1" s="1"/>
  <c r="BN91" i="1" s="1"/>
  <c r="BL80" i="1"/>
  <c r="BL81" i="1" s="1"/>
  <c r="BL82" i="1" s="1"/>
  <c r="BL83" i="1" s="1"/>
  <c r="BL84" i="1" s="1"/>
  <c r="BL86" i="1" s="1"/>
  <c r="BL88" i="1" s="1"/>
  <c r="BL91" i="1" s="1"/>
  <c r="BK15" i="2"/>
  <c r="BJ16" i="2"/>
  <c r="BJ19" i="2" s="1"/>
  <c r="BJ20" i="2" s="1"/>
  <c r="BJ21" i="2" s="1"/>
  <c r="BJ22" i="2" s="1"/>
  <c r="BJ23" i="2" s="1"/>
  <c r="BJ24" i="2" s="1"/>
  <c r="BJ26" i="2" s="1"/>
  <c r="AZ15" i="2"/>
  <c r="AY16" i="2"/>
  <c r="AY19" i="2" s="1"/>
  <c r="AY20" i="2" s="1"/>
  <c r="AY21" i="2" s="1"/>
  <c r="AY22" i="2" s="1"/>
  <c r="AY23" i="2" s="1"/>
  <c r="AY24" i="2" s="1"/>
  <c r="AY26" i="2" s="1"/>
  <c r="BO79" i="1" l="1"/>
  <c r="AZ10" i="1" l="1"/>
  <c r="AZ12" i="1" s="1"/>
  <c r="AZ14" i="1" s="1"/>
  <c r="AZ15" i="1" l="1"/>
  <c r="AZ28" i="1" s="1"/>
  <c r="AZ29" i="1" s="1"/>
  <c r="AZ31" i="1" s="1"/>
  <c r="AZ32" i="1" s="1"/>
  <c r="AZ33" i="1" s="1"/>
  <c r="AZ34" i="1" s="1"/>
  <c r="AZ36" i="1" s="1"/>
  <c r="AZ49" i="1" s="1"/>
  <c r="AZ75" i="1" s="1"/>
  <c r="AZ76" i="1" s="1"/>
  <c r="AZ77" i="1" s="1"/>
  <c r="AZ79" i="1" s="1"/>
  <c r="AX26" i="2"/>
  <c r="BA26" i="2" s="1"/>
  <c r="BB8" i="1"/>
  <c r="BK8" i="1"/>
  <c r="BM8" i="1" s="1"/>
  <c r="BP8" i="1" s="1"/>
  <c r="BR8" i="1" s="1"/>
  <c r="BT8" i="1" s="1"/>
  <c r="BI8" i="1" l="1"/>
  <c r="BE8" i="1"/>
  <c r="BG8" i="1" s="1"/>
  <c r="BC26" i="2"/>
  <c r="BF26" i="2" s="1"/>
  <c r="AR26" i="2" s="1"/>
  <c r="BA51" i="2"/>
  <c r="BA52" i="2" s="1"/>
  <c r="BA74" i="2" s="1"/>
  <c r="BA75" i="2" s="1"/>
  <c r="BA78" i="2" s="1"/>
  <c r="BA79" i="2" s="1"/>
  <c r="BA80" i="2" s="1"/>
  <c r="BA81" i="2" s="1"/>
  <c r="BA82" i="2" s="1"/>
  <c r="V30" i="2"/>
  <c r="V29" i="2" s="1"/>
  <c r="V28" i="2" s="1"/>
  <c r="V27" i="2" s="1"/>
  <c r="V26" i="2" s="1"/>
  <c r="W29" i="2"/>
  <c r="W28" i="2" s="1"/>
  <c r="W27" i="2" s="1"/>
  <c r="W26" i="2" s="1"/>
  <c r="W25" i="2" s="1"/>
  <c r="BA88" i="2" l="1"/>
  <c r="BA91" i="2" s="1"/>
  <c r="BA92" i="2" s="1"/>
  <c r="BA95" i="2" s="1"/>
  <c r="BA96" i="2" s="1"/>
  <c r="BA97" i="2" s="1"/>
  <c r="BA98" i="2" s="1"/>
  <c r="BA101" i="2" s="1"/>
  <c r="BA102" i="2" s="1"/>
  <c r="BA104" i="2" s="1"/>
  <c r="BA105" i="2" s="1"/>
  <c r="BF27" i="2"/>
  <c r="BF28" i="2" s="1"/>
  <c r="BF29" i="2" s="1"/>
  <c r="BF30" i="2" s="1"/>
  <c r="BF42" i="2" s="1"/>
  <c r="BF43" i="2" s="1"/>
  <c r="BF48" i="2" s="1"/>
  <c r="BF89" i="2" s="1"/>
  <c r="BF90" i="2" s="1"/>
  <c r="BF91" i="2" s="1"/>
  <c r="BF92" i="2" s="1"/>
  <c r="BF95" i="2" s="1"/>
  <c r="BF96" i="2" s="1"/>
  <c r="BF97" i="2" s="1"/>
  <c r="BF98" i="2" s="1"/>
  <c r="BF101" i="2" s="1"/>
  <c r="BF102" i="2" s="1"/>
  <c r="BF104" i="2" s="1"/>
  <c r="BF105" i="2" s="1"/>
  <c r="V42" i="2"/>
  <c r="V41" i="2" s="1"/>
  <c r="V46" i="2" s="1"/>
  <c r="V45" i="2" s="1"/>
  <c r="V65" i="2" s="1"/>
  <c r="V67" i="2" s="1"/>
  <c r="V68" i="2" s="1"/>
  <c r="V69" i="2" s="1"/>
  <c r="V70" i="2" s="1"/>
  <c r="AJ75" i="1"/>
  <c r="AJ76" i="1" s="1"/>
  <c r="AJ77" i="1" s="1"/>
  <c r="AJ78" i="1" s="1"/>
  <c r="AJ80" i="1" s="1"/>
  <c r="AJ81" i="1" s="1"/>
  <c r="AJ82" i="1" s="1"/>
  <c r="AJ83" i="1" s="1"/>
  <c r="AJ84" i="1" s="1"/>
  <c r="AJ86" i="1" s="1"/>
  <c r="AJ88" i="1" s="1"/>
  <c r="AJ91" i="1" s="1"/>
  <c r="AI10" i="1"/>
  <c r="AI12" i="1" s="1"/>
  <c r="AI13" i="1" s="1"/>
  <c r="AI16" i="1" s="1"/>
  <c r="AI17" i="1" s="1"/>
  <c r="AI18" i="1" s="1"/>
  <c r="AI19" i="1" s="1"/>
  <c r="AI22" i="1" s="1"/>
  <c r="AI24" i="1" s="1"/>
  <c r="AI25" i="1" s="1"/>
  <c r="AI27" i="1" s="1"/>
  <c r="AI47" i="1" s="1"/>
  <c r="AI48" i="1" s="1"/>
  <c r="AI36" i="1" s="1"/>
  <c r="AI34" i="1" s="1"/>
  <c r="AI38" i="1" s="1"/>
  <c r="AI39" i="1" s="1"/>
  <c r="AI77" i="1" s="1"/>
  <c r="AI76" i="1" s="1"/>
  <c r="AI75" i="1" s="1"/>
  <c r="AI74" i="1" s="1"/>
  <c r="Y30" i="2"/>
  <c r="E9" i="1" l="1"/>
  <c r="E17" i="1" s="1"/>
  <c r="AP27" i="2" l="1"/>
  <c r="AP28" i="2" s="1"/>
  <c r="AP45" i="2" s="1"/>
  <c r="AP65" i="2" s="1"/>
  <c r="AP67" i="2" s="1"/>
  <c r="AP68" i="2" s="1"/>
  <c r="AP69" i="2" s="1"/>
  <c r="AP70" i="2" s="1"/>
  <c r="AQ26" i="2"/>
  <c r="AQ27" i="2" s="1"/>
  <c r="AQ28" i="2" s="1"/>
  <c r="AQ45" i="2" s="1"/>
  <c r="AQ65" i="2" s="1"/>
  <c r="AQ67" i="2" s="1"/>
  <c r="AQ68" i="2" s="1"/>
  <c r="AQ69" i="2" s="1"/>
  <c r="AQ70" i="2" s="1"/>
  <c r="AH27" i="2"/>
  <c r="AH28" i="2" s="1"/>
  <c r="AH45" i="2" s="1"/>
  <c r="AH65" i="2" s="1"/>
  <c r="AH67" i="2" s="1"/>
  <c r="AH68" i="2" s="1"/>
  <c r="AH69" i="2" s="1"/>
  <c r="AH70" i="2" s="1"/>
  <c r="AI26" i="2"/>
  <c r="AI27" i="2" s="1"/>
  <c r="AI28" i="2" s="1"/>
  <c r="AI45" i="2" s="1"/>
  <c r="AI65" i="2" s="1"/>
  <c r="AI67" i="2" s="1"/>
  <c r="AI68" i="2" s="1"/>
  <c r="AI69" i="2" s="1"/>
  <c r="AI70" i="2" s="1"/>
  <c r="D53" i="1"/>
  <c r="D76" i="1" s="1"/>
  <c r="I55" i="1"/>
  <c r="I50" i="1" s="1"/>
  <c r="I51" i="1" s="1"/>
  <c r="AQ58" i="1" l="1"/>
  <c r="AQ59" i="1" s="1"/>
  <c r="AQ60" i="1" s="1"/>
  <c r="AQ62" i="1" s="1"/>
  <c r="AF49" i="2"/>
  <c r="AF43" i="2" s="1"/>
  <c r="AF48" i="2" s="1"/>
  <c r="AF47" i="2" s="1"/>
  <c r="AF59" i="2" s="1"/>
  <c r="AF60" i="2" s="1"/>
  <c r="AF61" i="2" s="1"/>
  <c r="AF62" i="2" s="1"/>
  <c r="AF63" i="2" s="1"/>
  <c r="AF64" i="2" s="1"/>
  <c r="AF65" i="2" s="1"/>
  <c r="AF67" i="2" s="1"/>
  <c r="AF68" i="2" s="1"/>
  <c r="AF69" i="2" s="1"/>
  <c r="AF70" i="2" s="1"/>
  <c r="AE60" i="1"/>
  <c r="AE59" i="1" s="1"/>
  <c r="AE58" i="1" s="1"/>
  <c r="AE57" i="1" s="1"/>
  <c r="W42" i="2"/>
  <c r="W41" i="2" s="1"/>
  <c r="W46" i="2" s="1"/>
  <c r="W45" i="2" s="1"/>
  <c r="W65" i="2" s="1"/>
  <c r="W67" i="2" s="1"/>
  <c r="W68" i="2" s="1"/>
  <c r="W69" i="2" s="1"/>
  <c r="W70" i="2" s="1"/>
  <c r="AQ72" i="1" l="1"/>
  <c r="AQ73" i="1" s="1"/>
  <c r="AQ77" i="1" s="1"/>
  <c r="AE77" i="1"/>
  <c r="AE79" i="1" s="1"/>
  <c r="H60" i="1"/>
  <c r="H59" i="1" s="1"/>
  <c r="H58" i="1" s="1"/>
  <c r="H57" i="1" s="1"/>
  <c r="F27" i="2"/>
  <c r="F31" i="2" s="1"/>
  <c r="F32" i="2" s="1"/>
  <c r="F33" i="2" s="1"/>
  <c r="D27" i="2"/>
  <c r="D31" i="2" s="1"/>
  <c r="D32" i="2" s="1"/>
  <c r="D33" i="2" s="1"/>
  <c r="D44" i="2" s="1"/>
  <c r="D65" i="2" s="1"/>
  <c r="F44" i="2" l="1"/>
  <c r="F65" i="2" s="1"/>
  <c r="F67" i="2" s="1"/>
  <c r="F68" i="2" s="1"/>
  <c r="F69" i="2" s="1"/>
  <c r="F70" i="2" s="1"/>
  <c r="AN27" i="2"/>
  <c r="AN28" i="2" s="1"/>
  <c r="AN29" i="2" s="1"/>
  <c r="AN30" i="2" s="1"/>
  <c r="AN42" i="2" s="1"/>
  <c r="AN43" i="2" s="1"/>
  <c r="AN48" i="2" s="1"/>
  <c r="AN47" i="2" s="1"/>
  <c r="AN59" i="2" s="1"/>
  <c r="AN60" i="2" s="1"/>
  <c r="AN61" i="2" s="1"/>
  <c r="AN62" i="2" s="1"/>
  <c r="AN63" i="2" s="1"/>
  <c r="AN64" i="2" s="1"/>
  <c r="AN65" i="2" s="1"/>
  <c r="AN67" i="2" s="1"/>
  <c r="AN68" i="2" s="1"/>
  <c r="AN69" i="2" s="1"/>
  <c r="AN70" i="2" s="1"/>
  <c r="AT57" i="1" s="1"/>
  <c r="AT58" i="1" s="1"/>
  <c r="AT59" i="1" s="1"/>
  <c r="AT60" i="1" s="1"/>
  <c r="AT62" i="1" s="1"/>
  <c r="AQ79" i="1"/>
  <c r="BA80" i="1"/>
  <c r="BA81" i="1" s="1"/>
  <c r="BA82" i="1" s="1"/>
  <c r="BA83" i="1" s="1"/>
  <c r="BA84" i="1" s="1"/>
  <c r="BA86" i="1" s="1"/>
  <c r="BA88" i="1" s="1"/>
  <c r="BA91" i="1" s="1"/>
  <c r="AT52" i="1" l="1"/>
  <c r="AT71" i="1" s="1"/>
  <c r="AT72" i="1" s="1"/>
  <c r="AT73" i="1" s="1"/>
  <c r="AT77" i="1" s="1"/>
  <c r="AT79" i="1" s="1"/>
  <c r="BO80" i="1" l="1"/>
  <c r="BO81" i="1" s="1"/>
  <c r="BO82" i="1" s="1"/>
  <c r="BO83" i="1" s="1"/>
  <c r="BO84" i="1" s="1"/>
  <c r="BO86" i="1" s="1"/>
  <c r="BO88" i="1" s="1"/>
  <c r="BO91" i="1" s="1"/>
  <c r="BQ79" i="1"/>
  <c r="BD80" i="1"/>
  <c r="BD81" i="1" s="1"/>
  <c r="BD82" i="1" s="1"/>
  <c r="BD83" i="1" s="1"/>
  <c r="BD84" i="1" s="1"/>
  <c r="BD86" i="1" s="1"/>
  <c r="BD88" i="1" s="1"/>
  <c r="BD91" i="1" s="1"/>
  <c r="BF79" i="1"/>
  <c r="BQ80" i="1" l="1"/>
  <c r="BQ81" i="1" s="1"/>
  <c r="BQ82" i="1" s="1"/>
  <c r="BQ83" i="1" s="1"/>
  <c r="BQ84" i="1" s="1"/>
  <c r="BQ86" i="1" s="1"/>
  <c r="BQ88" i="1" s="1"/>
  <c r="BQ91" i="1" s="1"/>
  <c r="BS79" i="1"/>
  <c r="BS80" i="1" s="1"/>
  <c r="BS81" i="1" s="1"/>
  <c r="BS82" i="1" s="1"/>
  <c r="BS83" i="1" s="1"/>
  <c r="BS84" i="1" s="1"/>
  <c r="BS86" i="1" s="1"/>
  <c r="BS88" i="1" s="1"/>
  <c r="BS91" i="1" s="1"/>
  <c r="BF80" i="1"/>
  <c r="BF81" i="1" s="1"/>
  <c r="BF82" i="1" s="1"/>
  <c r="BF83" i="1" s="1"/>
  <c r="BF84" i="1" s="1"/>
  <c r="BF86" i="1" s="1"/>
  <c r="BF88" i="1" s="1"/>
  <c r="BF91" i="1" s="1"/>
  <c r="BH79" i="1"/>
  <c r="BH80" i="1" s="1"/>
  <c r="BH81" i="1" s="1"/>
  <c r="BH82" i="1" s="1"/>
  <c r="BH83" i="1" s="1"/>
  <c r="BH84" i="1" s="1"/>
  <c r="BH86" i="1" s="1"/>
  <c r="BH88" i="1" s="1"/>
  <c r="BH91" i="1" s="1"/>
  <c r="AW27" i="2" l="1"/>
  <c r="AW28" i="2" s="1"/>
  <c r="AW29" i="2" s="1"/>
  <c r="AW30" i="2" s="1"/>
  <c r="AW42" i="2" s="1"/>
  <c r="AW43" i="2" s="1"/>
  <c r="AW48" i="2" s="1"/>
  <c r="AW89" i="2" s="1"/>
  <c r="AW90" i="2" s="1"/>
  <c r="AW91" i="2" s="1"/>
  <c r="AW92" i="2" s="1"/>
  <c r="AW95" i="2" s="1"/>
  <c r="AW96" i="2" s="1"/>
  <c r="AW97" i="2" s="1"/>
  <c r="AW98" i="2" s="1"/>
  <c r="AW101" i="2" s="1"/>
  <c r="AW102" i="2" s="1"/>
  <c r="AW104" i="2" s="1"/>
  <c r="AW105" i="2" s="1"/>
  <c r="BK16" i="2"/>
  <c r="BK19" i="2" s="1"/>
  <c r="BK20" i="2" s="1"/>
  <c r="BK21" i="2" s="1"/>
  <c r="BK22" i="2" s="1"/>
  <c r="BK23" i="2" s="1"/>
  <c r="BK24" i="2" s="1"/>
  <c r="BK26" i="2" s="1"/>
  <c r="BM15" i="2" l="1"/>
  <c r="BM16" i="2" s="1"/>
  <c r="BM19" i="2" s="1"/>
  <c r="BM20" i="2" s="1"/>
  <c r="BM21" i="2" s="1"/>
  <c r="BM22" i="2" s="1"/>
  <c r="BM23" i="2" s="1"/>
  <c r="BM24" i="2" s="1"/>
  <c r="BM26" i="2" s="1"/>
  <c r="AZ16" i="2"/>
  <c r="AZ19" i="2" s="1"/>
  <c r="AZ20" i="2" s="1"/>
  <c r="AZ21" i="2" s="1"/>
  <c r="AZ22" i="2" s="1"/>
  <c r="AZ23" i="2" s="1"/>
  <c r="AZ24" i="2" s="1"/>
  <c r="AZ26" i="2" s="1"/>
  <c r="BB15" i="2"/>
  <c r="BH26" i="2"/>
  <c r="BI26" i="2" s="1"/>
  <c r="BL26" i="2" s="1"/>
  <c r="BN26" i="2" s="1"/>
  <c r="BQ26" i="2" s="1"/>
  <c r="BQ27" i="2" s="1"/>
  <c r="BQ28" i="2" s="1"/>
  <c r="BQ29" i="2" s="1"/>
  <c r="BQ30" i="2" s="1"/>
  <c r="BQ42" i="2" s="1"/>
  <c r="BQ43" i="2" s="1"/>
  <c r="BQ48" i="2" s="1"/>
  <c r="BQ89" i="2" s="1"/>
  <c r="BQ90" i="2" s="1"/>
  <c r="BQ91" i="2" s="1"/>
  <c r="BQ92" i="2" s="1"/>
  <c r="BQ95" i="2" s="1"/>
  <c r="BQ96" i="2" s="1"/>
  <c r="BQ97" i="2" s="1"/>
  <c r="BQ98" i="2" s="1"/>
  <c r="BQ101" i="2" s="1"/>
  <c r="BQ102" i="2" s="1"/>
  <c r="BQ104" i="2" s="1"/>
  <c r="BQ105" i="2" s="1"/>
  <c r="BM10" i="1"/>
  <c r="BM12" i="1" s="1"/>
  <c r="BM13" i="1" s="1"/>
  <c r="BM16" i="1" s="1"/>
  <c r="BM17" i="1" s="1"/>
  <c r="BM18" i="1" s="1"/>
  <c r="BM19" i="1" s="1"/>
  <c r="BM22" i="1" s="1"/>
  <c r="BM24" i="1" s="1"/>
  <c r="BM26" i="1" s="1"/>
  <c r="BM27" i="1" s="1"/>
  <c r="BM47" i="1" s="1"/>
  <c r="BM48" i="1" s="1"/>
  <c r="BM49" i="1" s="1"/>
  <c r="BM75" i="1" s="1"/>
  <c r="BM76" i="1" s="1"/>
  <c r="BM77" i="1" s="1"/>
  <c r="BM79" i="1" s="1"/>
  <c r="BE10" i="1"/>
  <c r="BE12" i="1" s="1"/>
  <c r="BE13" i="1" s="1"/>
  <c r="BE16" i="1" s="1"/>
  <c r="BE17" i="1" s="1"/>
  <c r="BE18" i="1" s="1"/>
  <c r="BE19" i="1" s="1"/>
  <c r="BE22" i="1" s="1"/>
  <c r="BE24" i="1" s="1"/>
  <c r="BE26" i="1" s="1"/>
  <c r="BE27" i="1" s="1"/>
  <c r="BE47" i="1" s="1"/>
  <c r="BE48" i="1" s="1"/>
  <c r="BE49" i="1" s="1"/>
  <c r="BE75" i="1" s="1"/>
  <c r="BE76" i="1" s="1"/>
  <c r="BE77" i="1" s="1"/>
  <c r="BE79" i="1" s="1"/>
  <c r="BK10" i="1"/>
  <c r="BK12" i="1" s="1"/>
  <c r="BK13" i="1" s="1"/>
  <c r="BK16" i="1" s="1"/>
  <c r="BK17" i="1" s="1"/>
  <c r="BK18" i="1" s="1"/>
  <c r="BK19" i="1" s="1"/>
  <c r="BK22" i="1" s="1"/>
  <c r="BK24" i="1" s="1"/>
  <c r="BK26" i="1" s="1"/>
  <c r="BK27" i="1" s="1"/>
  <c r="BK47" i="1" s="1"/>
  <c r="BK48" i="1" s="1"/>
  <c r="BK49" i="1" s="1"/>
  <c r="BK75" i="1" s="1"/>
  <c r="BK76" i="1" s="1"/>
  <c r="BK77" i="1" s="1"/>
  <c r="BK79" i="1" s="1"/>
  <c r="BB10" i="1"/>
  <c r="BB12" i="1" s="1"/>
  <c r="BB13" i="1" s="1"/>
  <c r="BB16" i="1" s="1"/>
  <c r="BB17" i="1" s="1"/>
  <c r="BB18" i="1" s="1"/>
  <c r="BB19" i="1" s="1"/>
  <c r="BB22" i="1" s="1"/>
  <c r="BB24" i="1" s="1"/>
  <c r="BB26" i="1" s="1"/>
  <c r="BB27" i="1" s="1"/>
  <c r="BB47" i="1" s="1"/>
  <c r="BB48" i="1" s="1"/>
  <c r="BB49" i="1" s="1"/>
  <c r="BB75" i="1" s="1"/>
  <c r="BB76" i="1" s="1"/>
  <c r="BB77" i="1" s="1"/>
  <c r="BB79" i="1" s="1"/>
  <c r="BO15" i="2" l="1"/>
  <c r="BO16" i="2" s="1"/>
  <c r="BO19" i="2" s="1"/>
  <c r="BO20" i="2" s="1"/>
  <c r="BO21" i="2" s="1"/>
  <c r="BO22" i="2" s="1"/>
  <c r="BO23" i="2" s="1"/>
  <c r="BO24" i="2" s="1"/>
  <c r="BO26" i="2" s="1"/>
  <c r="AX27" i="2"/>
  <c r="AX28" i="2" s="1"/>
  <c r="AX29" i="2" s="1"/>
  <c r="AX30" i="2" s="1"/>
  <c r="AX42" i="2" s="1"/>
  <c r="AX43" i="2" s="1"/>
  <c r="AX48" i="2" s="1"/>
  <c r="AX89" i="2" s="1"/>
  <c r="AX90" i="2" s="1"/>
  <c r="AX91" i="2" s="1"/>
  <c r="AX92" i="2" s="1"/>
  <c r="AX95" i="2" s="1"/>
  <c r="AX96" i="2" s="1"/>
  <c r="AX97" i="2" s="1"/>
  <c r="AX98" i="2" s="1"/>
  <c r="AX101" i="2" s="1"/>
  <c r="AX102" i="2" s="1"/>
  <c r="AX104" i="2" s="1"/>
  <c r="AX105" i="2" s="1"/>
  <c r="BH27" i="2"/>
  <c r="BH28" i="2" s="1"/>
  <c r="BH29" i="2" s="1"/>
  <c r="BH30" i="2" s="1"/>
  <c r="BH42" i="2" s="1"/>
  <c r="BH43" i="2" s="1"/>
  <c r="BH48" i="2" s="1"/>
  <c r="BH89" i="2" s="1"/>
  <c r="BH90" i="2" s="1"/>
  <c r="BH91" i="2" s="1"/>
  <c r="BH92" i="2" s="1"/>
  <c r="BH95" i="2" s="1"/>
  <c r="BH96" i="2" s="1"/>
  <c r="BH97" i="2" s="1"/>
  <c r="BH98" i="2" s="1"/>
  <c r="BH101" i="2" s="1"/>
  <c r="BH102" i="2" s="1"/>
  <c r="BH104" i="2" s="1"/>
  <c r="BH105" i="2" s="1"/>
  <c r="BB16" i="2"/>
  <c r="BB19" i="2" s="1"/>
  <c r="BB20" i="2" s="1"/>
  <c r="BB21" i="2" s="1"/>
  <c r="BB22" i="2" s="1"/>
  <c r="BB23" i="2" s="1"/>
  <c r="BB24" i="2" s="1"/>
  <c r="BB26" i="2" s="1"/>
  <c r="BD15" i="2"/>
  <c r="BG10" i="1"/>
  <c r="BG12" i="1" s="1"/>
  <c r="BG13" i="1" s="1"/>
  <c r="BG16" i="1" s="1"/>
  <c r="BG17" i="1" s="1"/>
  <c r="BG18" i="1" s="1"/>
  <c r="BG19" i="1" s="1"/>
  <c r="BG22" i="1" s="1"/>
  <c r="BG24" i="1" s="1"/>
  <c r="BG26" i="1" s="1"/>
  <c r="BG27" i="1" s="1"/>
  <c r="BG47" i="1" s="1"/>
  <c r="BG48" i="1" s="1"/>
  <c r="BG49" i="1" s="1"/>
  <c r="BG75" i="1" s="1"/>
  <c r="BG76" i="1" s="1"/>
  <c r="BG77" i="1" s="1"/>
  <c r="BG79" i="1" s="1"/>
  <c r="BP10" i="1"/>
  <c r="BP12" i="1" s="1"/>
  <c r="BP13" i="1" s="1"/>
  <c r="BP16" i="1" s="1"/>
  <c r="BP17" i="1" s="1"/>
  <c r="BP18" i="1" s="1"/>
  <c r="BP19" i="1" s="1"/>
  <c r="BP22" i="1" s="1"/>
  <c r="BP24" i="1" s="1"/>
  <c r="BP26" i="1" s="1"/>
  <c r="BP27" i="1" s="1"/>
  <c r="BP47" i="1" s="1"/>
  <c r="BP48" i="1" s="1"/>
  <c r="BP49" i="1" s="1"/>
  <c r="BP75" i="1" s="1"/>
  <c r="BP76" i="1" s="1"/>
  <c r="BP77" i="1" s="1"/>
  <c r="BP79" i="1" s="1"/>
  <c r="BI10" i="1" l="1"/>
  <c r="BI12" i="1" s="1"/>
  <c r="BI13" i="1" s="1"/>
  <c r="BI16" i="1" s="1"/>
  <c r="BI17" i="1" s="1"/>
  <c r="BI18" i="1" s="1"/>
  <c r="BI19" i="1" s="1"/>
  <c r="BI22" i="1" s="1"/>
  <c r="BI24" i="1" s="1"/>
  <c r="BI26" i="1" s="1"/>
  <c r="BI27" i="1" s="1"/>
  <c r="BI47" i="1" s="1"/>
  <c r="BI48" i="1" s="1"/>
  <c r="BI49" i="1" s="1"/>
  <c r="BI75" i="1" s="1"/>
  <c r="BI76" i="1" s="1"/>
  <c r="BI77" i="1" s="1"/>
  <c r="BI79" i="1" s="1"/>
  <c r="BP15" i="2"/>
  <c r="BP16" i="2" s="1"/>
  <c r="BP19" i="2" s="1"/>
  <c r="BP20" i="2" s="1"/>
  <c r="BP21" i="2" s="1"/>
  <c r="BP22" i="2" s="1"/>
  <c r="BP23" i="2" s="1"/>
  <c r="BP24" i="2" s="1"/>
  <c r="BP26" i="2" s="1"/>
  <c r="BI27" i="2"/>
  <c r="BI28" i="2" s="1"/>
  <c r="BI29" i="2" s="1"/>
  <c r="BI30" i="2" s="1"/>
  <c r="BI42" i="2" s="1"/>
  <c r="BI43" i="2" s="1"/>
  <c r="BI48" i="2" s="1"/>
  <c r="BI89" i="2" s="1"/>
  <c r="BI90" i="2" s="1"/>
  <c r="BI91" i="2" s="1"/>
  <c r="BI92" i="2" s="1"/>
  <c r="BI95" i="2" s="1"/>
  <c r="BI96" i="2" s="1"/>
  <c r="BI97" i="2" s="1"/>
  <c r="BI98" i="2" s="1"/>
  <c r="BI101" i="2" s="1"/>
  <c r="BI102" i="2" s="1"/>
  <c r="BI104" i="2" s="1"/>
  <c r="BI105" i="2" s="1"/>
  <c r="BE15" i="2"/>
  <c r="BE16" i="2" s="1"/>
  <c r="BE19" i="2" s="1"/>
  <c r="BE20" i="2" s="1"/>
  <c r="BE21" i="2" s="1"/>
  <c r="BE22" i="2" s="1"/>
  <c r="BE23" i="2" s="1"/>
  <c r="BE24" i="2" s="1"/>
  <c r="BE26" i="2" s="1"/>
  <c r="BD16" i="2"/>
  <c r="BD19" i="2" s="1"/>
  <c r="BD20" i="2" s="1"/>
  <c r="BD21" i="2" s="1"/>
  <c r="BD22" i="2" s="1"/>
  <c r="BD23" i="2" s="1"/>
  <c r="BD24" i="2" s="1"/>
  <c r="BD26" i="2" s="1"/>
  <c r="BT10" i="1"/>
  <c r="BT12" i="1" s="1"/>
  <c r="BT13" i="1" s="1"/>
  <c r="BT16" i="1" s="1"/>
  <c r="BT17" i="1" s="1"/>
  <c r="BT18" i="1" s="1"/>
  <c r="BT19" i="1" s="1"/>
  <c r="BT22" i="1" s="1"/>
  <c r="BT24" i="1" s="1"/>
  <c r="BT26" i="1" s="1"/>
  <c r="BT27" i="1" s="1"/>
  <c r="BT47" i="1" s="1"/>
  <c r="BT48" i="1" s="1"/>
  <c r="BT49" i="1" s="1"/>
  <c r="BT75" i="1" s="1"/>
  <c r="BT76" i="1" s="1"/>
  <c r="BT77" i="1" s="1"/>
  <c r="BT79" i="1" s="1"/>
  <c r="BR10" i="1"/>
  <c r="BR12" i="1" s="1"/>
  <c r="BR13" i="1" s="1"/>
  <c r="BR16" i="1" s="1"/>
  <c r="BR17" i="1" s="1"/>
  <c r="BR18" i="1" s="1"/>
  <c r="BR19" i="1" s="1"/>
  <c r="BR22" i="1" s="1"/>
  <c r="BR24" i="1" s="1"/>
  <c r="BR26" i="1" s="1"/>
  <c r="BR27" i="1" s="1"/>
  <c r="BR47" i="1" s="1"/>
  <c r="BR48" i="1" s="1"/>
  <c r="BR49" i="1" s="1"/>
  <c r="BR75" i="1" s="1"/>
  <c r="BR76" i="1" s="1"/>
  <c r="BR77" i="1" s="1"/>
  <c r="BR79" i="1" s="1"/>
  <c r="BL27" i="2" l="1"/>
  <c r="BL28" i="2" s="1"/>
  <c r="BL29" i="2" s="1"/>
  <c r="BL30" i="2" s="1"/>
  <c r="BL42" i="2" s="1"/>
  <c r="BL43" i="2" s="1"/>
  <c r="BL48" i="2" s="1"/>
  <c r="BL89" i="2" s="1"/>
  <c r="BL90" i="2" s="1"/>
  <c r="BL91" i="2" s="1"/>
  <c r="BL92" i="2" s="1"/>
  <c r="BL95" i="2" s="1"/>
  <c r="BL96" i="2" s="1"/>
  <c r="BL97" i="2" s="1"/>
  <c r="BL98" i="2" s="1"/>
  <c r="BL101" i="2" s="1"/>
  <c r="BL102" i="2" s="1"/>
  <c r="BL104" i="2" s="1"/>
  <c r="BL105" i="2" s="1"/>
  <c r="BC27" i="2"/>
  <c r="BC28" i="2" s="1"/>
  <c r="BC29" i="2" s="1"/>
  <c r="BC30" i="2" s="1"/>
  <c r="BC42" i="2" s="1"/>
  <c r="BC43" i="2" s="1"/>
  <c r="BC48" i="2" s="1"/>
  <c r="BC89" i="2" s="1"/>
  <c r="BC90" i="2" s="1"/>
  <c r="BC91" i="2" s="1"/>
  <c r="BC92" i="2" s="1"/>
  <c r="BC95" i="2" s="1"/>
  <c r="BC96" i="2" s="1"/>
  <c r="BC97" i="2" s="1"/>
  <c r="BC98" i="2" s="1"/>
  <c r="BC101" i="2" s="1"/>
  <c r="BC102" i="2" s="1"/>
  <c r="BC104" i="2" s="1"/>
  <c r="BC105" i="2" s="1"/>
  <c r="BN27" i="2" l="1"/>
  <c r="BN28" i="2" s="1"/>
  <c r="BN29" i="2" s="1"/>
  <c r="BN30" i="2" s="1"/>
  <c r="BN42" i="2" s="1"/>
  <c r="BN43" i="2" s="1"/>
  <c r="BN48" i="2" s="1"/>
  <c r="BN89" i="2" s="1"/>
  <c r="BN90" i="2" s="1"/>
  <c r="BN91" i="2" s="1"/>
  <c r="BN92" i="2" s="1"/>
  <c r="BN95" i="2" s="1"/>
  <c r="BN96" i="2" s="1"/>
  <c r="BN97" i="2" s="1"/>
  <c r="BN98" i="2" s="1"/>
  <c r="BN101" i="2" s="1"/>
  <c r="BN102" i="2" s="1"/>
  <c r="BN104" i="2" s="1"/>
  <c r="BN105" i="2" s="1"/>
  <c r="Q54" i="2" l="1"/>
  <c r="Q55" i="2" s="1"/>
  <c r="AJ8" i="2" l="1"/>
  <c r="G93" i="2" l="1"/>
  <c r="G94" i="2" s="1"/>
  <c r="G95" i="2" s="1"/>
  <c r="G96" i="2" s="1"/>
  <c r="G97" i="2" s="1"/>
  <c r="G98" i="2" s="1"/>
  <c r="G101" i="2" s="1"/>
  <c r="G102" i="2" s="1"/>
  <c r="G104" i="2" s="1"/>
  <c r="G105" i="2" s="1"/>
  <c r="O15" i="2" l="1"/>
  <c r="L16" i="2"/>
  <c r="L19" i="2" s="1"/>
  <c r="L20" i="2" s="1"/>
  <c r="L21" i="2" s="1"/>
  <c r="L22" i="2" s="1"/>
  <c r="L23" i="2" s="1"/>
  <c r="L24" i="2" s="1"/>
  <c r="L26" i="2" s="1"/>
  <c r="O16" i="2" l="1"/>
  <c r="O19" i="2" s="1"/>
  <c r="O20" i="2" s="1"/>
  <c r="O21" i="2" s="1"/>
  <c r="O22" i="2" s="1"/>
  <c r="O23" i="2" s="1"/>
  <c r="O24" i="2" s="1"/>
  <c r="O26" i="2" s="1"/>
  <c r="R15" i="2"/>
  <c r="R16" i="2" s="1"/>
  <c r="R19" i="2" s="1"/>
  <c r="R20" i="2" s="1"/>
  <c r="R21" i="2" s="1"/>
  <c r="R22" i="2" s="1"/>
  <c r="R23" i="2" s="1"/>
  <c r="R24" i="2" s="1"/>
  <c r="R26" i="2" s="1"/>
  <c r="AB15" i="2" l="1"/>
  <c r="AJ10" i="2"/>
  <c r="AJ11" i="2" s="1"/>
  <c r="AJ12" i="2" s="1"/>
  <c r="AB16" i="2" l="1"/>
  <c r="AB19" i="2" s="1"/>
  <c r="AB20" i="2" s="1"/>
  <c r="AB21" i="2" s="1"/>
  <c r="AB22" i="2" s="1"/>
  <c r="AB23" i="2" s="1"/>
  <c r="AB24" i="2" s="1"/>
  <c r="AB26" i="2" s="1"/>
  <c r="AG15" i="2"/>
  <c r="AO15" i="2" s="1"/>
  <c r="AJ14" i="2"/>
  <c r="AJ16" i="2" s="1"/>
  <c r="AJ19" i="2" s="1"/>
  <c r="AJ20" i="2" s="1"/>
  <c r="AJ21" i="2" s="1"/>
  <c r="AJ22" i="2" s="1"/>
  <c r="AJ23" i="2" s="1"/>
  <c r="AJ24" i="2" s="1"/>
  <c r="AJ26" i="2" s="1"/>
  <c r="AJ27" i="2" s="1"/>
  <c r="AJ28" i="2" s="1"/>
  <c r="AJ29" i="2" s="1"/>
  <c r="AJ39" i="2" s="1"/>
  <c r="AJ40" i="2" s="1"/>
  <c r="AJ50" i="2" s="1"/>
  <c r="AJ49" i="2" s="1"/>
  <c r="AJ43" i="2" s="1"/>
  <c r="AJ48" i="2" s="1"/>
  <c r="AJ89" i="2" s="1"/>
  <c r="AJ90" i="2" s="1"/>
  <c r="AJ91" i="2" s="1"/>
  <c r="AJ92" i="2" s="1"/>
  <c r="AJ95" i="2" s="1"/>
  <c r="AJ96" i="2" s="1"/>
  <c r="AJ97" i="2" s="1"/>
  <c r="AJ99" i="2" s="1"/>
  <c r="AJ105" i="2" s="1"/>
  <c r="AS15" i="2" l="1"/>
  <c r="AO16" i="2"/>
  <c r="AO19" i="2" s="1"/>
  <c r="AO20" i="2" s="1"/>
  <c r="AO21" i="2" s="1"/>
  <c r="AO22" i="2" s="1"/>
  <c r="AO23" i="2" s="1"/>
  <c r="AO24" i="2" s="1"/>
  <c r="AO26" i="2" s="1"/>
  <c r="AG16" i="2"/>
  <c r="AG19" i="2" s="1"/>
  <c r="AG20" i="2" s="1"/>
  <c r="AG21" i="2" s="1"/>
  <c r="AG22" i="2" s="1"/>
  <c r="AG23" i="2" s="1"/>
  <c r="AG24" i="2" s="1"/>
  <c r="AG26" i="2" s="1"/>
  <c r="C94" i="2"/>
  <c r="C95" i="2" s="1"/>
  <c r="C96" i="2" s="1"/>
  <c r="C97" i="2" s="1"/>
  <c r="C98" i="2" s="1"/>
  <c r="C101" i="2" s="1"/>
  <c r="C102" i="2" s="1"/>
  <c r="C104" i="2" s="1"/>
  <c r="C105" i="2" s="1"/>
  <c r="E27" i="2"/>
  <c r="E28" i="2" s="1"/>
  <c r="E29" i="2" s="1"/>
  <c r="E30" i="2" s="1"/>
  <c r="E42" i="2" s="1"/>
  <c r="E43" i="2" s="1"/>
  <c r="E48" i="2" s="1"/>
  <c r="E89" i="2" s="1"/>
  <c r="E90" i="2" s="1"/>
  <c r="E91" i="2" s="1"/>
  <c r="E92" i="2" s="1"/>
  <c r="E95" i="2" s="1"/>
  <c r="E96" i="2" s="1"/>
  <c r="E97" i="2" s="1"/>
  <c r="E98" i="2" s="1"/>
  <c r="E101" i="2" s="1"/>
  <c r="E102" i="2" s="1"/>
  <c r="E104" i="2" s="1"/>
  <c r="E105" i="2" s="1"/>
  <c r="F8" i="1"/>
  <c r="F9" i="1" s="1"/>
  <c r="F17" i="1" s="1"/>
  <c r="F18" i="1" l="1"/>
  <c r="F19" i="1" s="1"/>
  <c r="F22" i="1" s="1"/>
  <c r="F24" i="1" s="1"/>
  <c r="F26" i="1" s="1"/>
  <c r="F27" i="1" s="1"/>
  <c r="F47" i="1" s="1"/>
  <c r="F48" i="1" s="1"/>
  <c r="F49" i="1" s="1"/>
  <c r="F75" i="1" s="1"/>
  <c r="F76" i="1" s="1"/>
  <c r="F77" i="1" s="1"/>
  <c r="F79" i="1" s="1"/>
  <c r="G79" i="1" s="1"/>
  <c r="G80" i="1" s="1"/>
  <c r="G81" i="1" s="1"/>
  <c r="G82" i="1" s="1"/>
  <c r="G83" i="1" s="1"/>
  <c r="G84" i="1" s="1"/>
  <c r="G86" i="1" s="1"/>
  <c r="G88" i="1" s="1"/>
  <c r="G91" i="1" s="1"/>
  <c r="AH79" i="1"/>
  <c r="AM27" i="2"/>
  <c r="AM28" i="2" s="1"/>
  <c r="AM29" i="2" s="1"/>
  <c r="AM30" i="2" s="1"/>
  <c r="AN36" i="1"/>
  <c r="AN45" i="1" s="1"/>
  <c r="AN44" i="1" s="1"/>
  <c r="AN43" i="1" s="1"/>
  <c r="AN42" i="1" s="1"/>
  <c r="AN41" i="1" s="1"/>
  <c r="AN38" i="1" s="1"/>
  <c r="AN39" i="1" s="1"/>
  <c r="AN40" i="1" s="1"/>
  <c r="AN54" i="1" s="1"/>
  <c r="AN49" i="1" s="1"/>
  <c r="AN50" i="1" s="1"/>
  <c r="AN55" i="1" s="1"/>
  <c r="AN53" i="1" s="1"/>
  <c r="AE27" i="2"/>
  <c r="AE28" i="2" s="1"/>
  <c r="AE29" i="2" s="1"/>
  <c r="AE30" i="2" s="1"/>
  <c r="AE37" i="2" s="1"/>
  <c r="AE38" i="2" s="1"/>
  <c r="AE39" i="2" s="1"/>
  <c r="AE40" i="2" s="1"/>
  <c r="AE36" i="2" s="1"/>
  <c r="AM45" i="2" l="1"/>
  <c r="AM46" i="2" s="1"/>
  <c r="AM41" i="2" s="1"/>
  <c r="AM42" i="2" s="1"/>
  <c r="AM37" i="2" s="1"/>
  <c r="AM38" i="2" s="1"/>
  <c r="AM39" i="2" s="1"/>
  <c r="AM40" i="2" s="1"/>
  <c r="AM36" i="2" s="1"/>
  <c r="AM49" i="2" s="1"/>
  <c r="AM54" i="2" s="1"/>
  <c r="AM55" i="2" s="1"/>
  <c r="AM56" i="2" s="1"/>
  <c r="AM57" i="2" s="1"/>
  <c r="AM58" i="2" s="1"/>
  <c r="AH80" i="1"/>
  <c r="AH81" i="1" s="1"/>
  <c r="AH82" i="1" s="1"/>
  <c r="AH83" i="1" s="1"/>
  <c r="AH84" i="1" s="1"/>
  <c r="AH86" i="1" s="1"/>
  <c r="AH88" i="1" s="1"/>
  <c r="AH92" i="1" s="1"/>
  <c r="AH93" i="1" s="1"/>
  <c r="AH94" i="1" s="1"/>
  <c r="AH95" i="1" s="1"/>
  <c r="AH96" i="1" s="1"/>
  <c r="AH97" i="1" s="1"/>
  <c r="AS16" i="2"/>
  <c r="AS19" i="2" s="1"/>
  <c r="AS20" i="2" s="1"/>
  <c r="AS21" i="2" s="1"/>
  <c r="AS22" i="2" s="1"/>
  <c r="AS23" i="2" s="1"/>
  <c r="AS24" i="2" s="1"/>
  <c r="AS26" i="2" s="1"/>
  <c r="AU15" i="2"/>
  <c r="AU16" i="2" s="1"/>
  <c r="AU19" i="2" s="1"/>
  <c r="AU20" i="2" s="1"/>
  <c r="AU21" i="2" s="1"/>
  <c r="AU22" i="2" s="1"/>
  <c r="AU23" i="2" s="1"/>
  <c r="AU24" i="2" s="1"/>
  <c r="AU26" i="2" s="1"/>
  <c r="AR27" i="2"/>
  <c r="AR28" i="2" s="1"/>
  <c r="AR29" i="2" s="1"/>
  <c r="AR30" i="2" s="1"/>
  <c r="AR42" i="2" s="1"/>
  <c r="AR43" i="2" s="1"/>
  <c r="AR48" i="2" s="1"/>
  <c r="AR89" i="2" s="1"/>
  <c r="AR90" i="2" s="1"/>
  <c r="AR91" i="2" s="1"/>
  <c r="AR92" i="2" s="1"/>
  <c r="AR95" i="2" s="1"/>
  <c r="AR96" i="2" s="1"/>
  <c r="AR97" i="2" s="1"/>
  <c r="AR98" i="2" s="1"/>
  <c r="AR101" i="2" s="1"/>
  <c r="AR102" i="2" s="1"/>
  <c r="AR104" i="2" s="1"/>
  <c r="AR105" i="2" s="1"/>
  <c r="AK26" i="2"/>
  <c r="AT26" i="2"/>
  <c r="AT27" i="2" s="1"/>
  <c r="AT28" i="2" s="1"/>
  <c r="AT29" i="2" s="1"/>
  <c r="AT30" i="2" s="1"/>
  <c r="AT42" i="2" s="1"/>
  <c r="AT43" i="2" s="1"/>
  <c r="AT48" i="2" s="1"/>
  <c r="AT89" i="2" s="1"/>
  <c r="AA9" i="2"/>
  <c r="AA10" i="2" s="1"/>
  <c r="AA11" i="2" s="1"/>
  <c r="AA12" i="2" s="1"/>
  <c r="AA14" i="2" s="1"/>
  <c r="AA16" i="2" s="1"/>
  <c r="AA19" i="2" s="1"/>
  <c r="AA20" i="2" s="1"/>
  <c r="AA21" i="2" s="1"/>
  <c r="AA22" i="2" s="1"/>
  <c r="AA23" i="2" s="1"/>
  <c r="AA24" i="2" s="1"/>
  <c r="AA26" i="2" s="1"/>
  <c r="AA27" i="2" s="1"/>
  <c r="AA28" i="2" s="1"/>
  <c r="AA29" i="2" s="1"/>
  <c r="AA39" i="2" s="1"/>
  <c r="AA40" i="2" s="1"/>
  <c r="AA50" i="2" s="1"/>
  <c r="AA49" i="2" s="1"/>
  <c r="AA43" i="2" s="1"/>
  <c r="AA48" i="2" s="1"/>
  <c r="AA47" i="2" s="1"/>
  <c r="AA89" i="2" s="1"/>
  <c r="AA90" i="2" s="1"/>
  <c r="AA91" i="2" s="1"/>
  <c r="AA92" i="2" s="1"/>
  <c r="AA95" i="2" s="1"/>
  <c r="AA96" i="2" s="1"/>
  <c r="AA97" i="2" s="1"/>
  <c r="AA98" i="2" s="1"/>
  <c r="AA101" i="2" s="1"/>
  <c r="AA102" i="2" s="1"/>
  <c r="AA104" i="2" s="1"/>
  <c r="AA105" i="2" s="1"/>
  <c r="U15" i="2"/>
  <c r="U16" i="2" s="1"/>
  <c r="U19" i="2" s="1"/>
  <c r="U20" i="2" s="1"/>
  <c r="U21" i="2" s="1"/>
  <c r="U22" i="2" s="1"/>
  <c r="U23" i="2" s="1"/>
  <c r="U24" i="2" s="1"/>
  <c r="U25" i="2" s="1"/>
  <c r="U30" i="2" s="1"/>
  <c r="V74" i="1" s="1"/>
  <c r="T78" i="1"/>
  <c r="T80" i="1" s="1"/>
  <c r="T81" i="1" s="1"/>
  <c r="T82" i="1" s="1"/>
  <c r="T83" i="1" s="1"/>
  <c r="T84" i="1" s="1"/>
  <c r="T85" i="1" s="1"/>
  <c r="T86" i="1" s="1"/>
  <c r="T87" i="1" s="1"/>
  <c r="T88" i="1" s="1"/>
  <c r="T91" i="1" s="1"/>
  <c r="T90" i="1" s="1"/>
  <c r="T29" i="2"/>
  <c r="T28" i="2" s="1"/>
  <c r="T27" i="2" s="1"/>
  <c r="T25" i="2" s="1"/>
  <c r="T34" i="2" s="1"/>
  <c r="Y37" i="2"/>
  <c r="Y38" i="2" s="1"/>
  <c r="Y39" i="2" s="1"/>
  <c r="Y40" i="2" s="1"/>
  <c r="Y49" i="2" s="1"/>
  <c r="X42" i="2"/>
  <c r="X43" i="2" s="1"/>
  <c r="X48" i="2" s="1"/>
  <c r="X47" i="2" s="1"/>
  <c r="X59" i="2" s="1"/>
  <c r="X60" i="2" s="1"/>
  <c r="X61" i="2" s="1"/>
  <c r="X62" i="2" s="1"/>
  <c r="X63" i="2" s="1"/>
  <c r="X64" i="2" s="1"/>
  <c r="AB36" i="1"/>
  <c r="AB48" i="1" s="1"/>
  <c r="AB47" i="1" s="1"/>
  <c r="AB51" i="1" s="1"/>
  <c r="AB50" i="1" s="1"/>
  <c r="AB55" i="1" s="1"/>
  <c r="AB53" i="1" s="1"/>
  <c r="AB74" i="1" s="1"/>
  <c r="AA45" i="1"/>
  <c r="AA44" i="1" s="1"/>
  <c r="AA43" i="1" s="1"/>
  <c r="AA42" i="1" s="1"/>
  <c r="AA41" i="1" s="1"/>
  <c r="AA38" i="1" s="1"/>
  <c r="AA39" i="1" s="1"/>
  <c r="AA40" i="1" s="1"/>
  <c r="AA54" i="1" s="1"/>
  <c r="AA74" i="1" s="1"/>
  <c r="Q56" i="2"/>
  <c r="Q57" i="2" s="1"/>
  <c r="Q58" i="2" s="1"/>
  <c r="Q41" i="2" s="1"/>
  <c r="Q46" i="2" s="1"/>
  <c r="Q45" i="2" s="1"/>
  <c r="H63" i="1"/>
  <c r="H64" i="1" s="1"/>
  <c r="H65" i="1" s="1"/>
  <c r="H66" i="1" s="1"/>
  <c r="H67" i="1" s="1"/>
  <c r="H68" i="1" s="1"/>
  <c r="H51" i="1" s="1"/>
  <c r="H47" i="1" s="1"/>
  <c r="H48" i="1" l="1"/>
  <c r="H49" i="1" s="1"/>
  <c r="H74" i="1" s="1"/>
  <c r="Q47" i="2"/>
  <c r="Q48" i="2" s="1"/>
  <c r="AT90" i="2"/>
  <c r="AT91" i="2" s="1"/>
  <c r="AT92" i="2" s="1"/>
  <c r="AK27" i="2"/>
  <c r="AK28" i="2" s="1"/>
  <c r="AK29" i="2" s="1"/>
  <c r="AK30" i="2" s="1"/>
  <c r="AK42" i="2" s="1"/>
  <c r="AK43" i="2" s="1"/>
  <c r="AK48" i="2" s="1"/>
  <c r="AK89" i="2" s="1"/>
  <c r="AK90" i="2" s="1"/>
  <c r="AK91" i="2" s="1"/>
  <c r="AK92" i="2" s="1"/>
  <c r="AK95" i="2" s="1"/>
  <c r="AK96" i="2" s="1"/>
  <c r="AK97" i="2" s="1"/>
  <c r="AK98" i="2" s="1"/>
  <c r="AK101" i="2" s="1"/>
  <c r="AK102" i="2" s="1"/>
  <c r="AK104" i="2" s="1"/>
  <c r="AK105" i="2" s="1"/>
  <c r="AD26" i="2"/>
  <c r="AD27" i="2" s="1"/>
  <c r="AD28" i="2" s="1"/>
  <c r="AD29" i="2" s="1"/>
  <c r="AD30" i="2" s="1"/>
  <c r="AD42" i="2" s="1"/>
  <c r="AD43" i="2" s="1"/>
  <c r="AD48" i="2" s="1"/>
  <c r="AD89" i="2" s="1"/>
  <c r="AD90" i="2" s="1"/>
  <c r="AD91" i="2" s="1"/>
  <c r="AD92" i="2" s="1"/>
  <c r="AD95" i="2" s="1"/>
  <c r="AD96" i="2" s="1"/>
  <c r="AD97" i="2" s="1"/>
  <c r="AD98" i="2" s="1"/>
  <c r="AD101" i="2" s="1"/>
  <c r="AD102" i="2" s="1"/>
  <c r="AD104" i="2" s="1"/>
  <c r="AD105" i="2" s="1"/>
  <c r="Y36" i="2"/>
  <c r="Y54" i="2" s="1"/>
  <c r="V75" i="1"/>
  <c r="V76" i="1" s="1"/>
  <c r="V77" i="1" s="1"/>
  <c r="V79" i="1" s="1"/>
  <c r="V80" i="1" s="1"/>
  <c r="V81" i="1" s="1"/>
  <c r="V82" i="1" s="1"/>
  <c r="V83" i="1" s="1"/>
  <c r="V84" i="1" s="1"/>
  <c r="V85" i="1" s="1"/>
  <c r="U36" i="1"/>
  <c r="U38" i="1" s="1"/>
  <c r="U39" i="1" s="1"/>
  <c r="U40" i="1" s="1"/>
  <c r="AT95" i="2" l="1"/>
  <c r="AT96" i="2" s="1"/>
  <c r="AT97" i="2" s="1"/>
  <c r="AT98" i="2" s="1"/>
  <c r="AT101" i="2" s="1"/>
  <c r="AT102" i="2" s="1"/>
  <c r="AT104" i="2" s="1"/>
  <c r="AT105" i="2" s="1"/>
  <c r="Y55" i="2"/>
  <c r="Y56" i="2" s="1"/>
  <c r="Y57" i="2" s="1"/>
  <c r="Y58" i="2" s="1"/>
  <c r="Z10" i="1"/>
  <c r="Z11" i="1" s="1"/>
  <c r="Z12" i="1" s="1"/>
  <c r="Z13" i="1" s="1"/>
  <c r="Z16" i="1" s="1"/>
  <c r="Z17" i="1" s="1"/>
  <c r="Z18" i="1" s="1"/>
  <c r="Z19" i="1" s="1"/>
  <c r="Z22" i="1" s="1"/>
  <c r="W85" i="1"/>
  <c r="W86" i="1" s="1"/>
  <c r="W87" i="1" s="1"/>
  <c r="W88" i="1" s="1"/>
  <c r="U54" i="1"/>
  <c r="U74" i="1" s="1"/>
  <c r="N54" i="1"/>
  <c r="N55" i="1" s="1"/>
  <c r="N50" i="1"/>
  <c r="N35" i="1" s="1"/>
  <c r="N38" i="1" s="1"/>
  <c r="N39" i="1" s="1"/>
  <c r="N40" i="1" s="1"/>
  <c r="O35" i="1"/>
  <c r="O41" i="1"/>
  <c r="O42" i="1" s="1"/>
  <c r="O43" i="1" s="1"/>
  <c r="O44" i="1" s="1"/>
  <c r="O45" i="1" s="1"/>
  <c r="O46" i="1" s="1"/>
  <c r="E18" i="1"/>
  <c r="E19" i="1" s="1"/>
  <c r="E22" i="1" s="1"/>
  <c r="E24" i="1" s="1"/>
  <c r="E26" i="1" s="1"/>
  <c r="E27" i="1" s="1"/>
  <c r="H34" i="2"/>
  <c r="H35" i="2" s="1"/>
  <c r="H39" i="2" s="1"/>
  <c r="H40" i="2" s="1"/>
  <c r="H49" i="2" s="1"/>
  <c r="H50" i="2" s="1"/>
  <c r="H52" i="2" s="1"/>
  <c r="H53" i="2" s="1"/>
  <c r="H72" i="2" s="1"/>
  <c r="H73" i="2" s="1"/>
  <c r="H76" i="2" s="1"/>
  <c r="H90" i="2" s="1"/>
  <c r="H88" i="2" s="1"/>
  <c r="J21" i="2"/>
  <c r="J22" i="2" s="1"/>
  <c r="J23" i="2" s="1"/>
  <c r="J24" i="2" s="1"/>
  <c r="J26" i="2" s="1"/>
  <c r="I10" i="2"/>
  <c r="I11" i="2" s="1"/>
  <c r="I12" i="2" s="1"/>
  <c r="I14" i="2" s="1"/>
  <c r="I16" i="2" s="1"/>
  <c r="I19" i="2" s="1"/>
  <c r="D77" i="1"/>
  <c r="Z24" i="1" l="1"/>
  <c r="Z26" i="1" s="1"/>
  <c r="Z27" i="1" s="1"/>
  <c r="Z47" i="1" s="1"/>
  <c r="Z48" i="1" s="1"/>
  <c r="Z36" i="1" s="1"/>
  <c r="Z34" i="1" s="1"/>
  <c r="Z38" i="1" s="1"/>
  <c r="Z39" i="1" s="1"/>
  <c r="Z79" i="1" s="1"/>
  <c r="Z78" i="1" s="1"/>
  <c r="D79" i="1"/>
  <c r="D80" i="1" s="1"/>
  <c r="D81" i="1" s="1"/>
  <c r="D82" i="1" s="1"/>
  <c r="D83" i="1" s="1"/>
  <c r="D84" i="1" s="1"/>
  <c r="D86" i="1" s="1"/>
  <c r="D88" i="1" s="1"/>
  <c r="D92" i="1" s="1"/>
  <c r="D93" i="1" s="1"/>
  <c r="D94" i="1" s="1"/>
  <c r="D95" i="1" s="1"/>
  <c r="D96" i="1" s="1"/>
  <c r="W90" i="1"/>
  <c r="Z13" i="2" s="1"/>
  <c r="Z15" i="2" s="1"/>
  <c r="Z16" i="2" s="1"/>
  <c r="Z19" i="2" s="1"/>
  <c r="AC74" i="1" s="1"/>
  <c r="AC75" i="1" s="1"/>
  <c r="AC76" i="1" s="1"/>
  <c r="AC77" i="1" s="1"/>
  <c r="AC78" i="1" s="1"/>
  <c r="AC80" i="1" s="1"/>
  <c r="AC81" i="1" s="1"/>
  <c r="AC82" i="1" s="1"/>
  <c r="AC83" i="1" s="1"/>
  <c r="AC84" i="1" s="1"/>
  <c r="AC86" i="1" s="1"/>
  <c r="AC88" i="1" s="1"/>
  <c r="AC91" i="1" s="1"/>
  <c r="W89" i="1"/>
  <c r="E47" i="1"/>
  <c r="E48" i="1" s="1"/>
  <c r="T35" i="2"/>
  <c r="T39" i="2" s="1"/>
  <c r="T40" i="2" s="1"/>
  <c r="T49" i="2" s="1"/>
  <c r="T36" i="2" s="1"/>
  <c r="N51" i="1"/>
  <c r="N47" i="1" s="1"/>
  <c r="I20" i="2"/>
  <c r="I21" i="2" s="1"/>
  <c r="I22" i="2" s="1"/>
  <c r="I23" i="2" s="1"/>
  <c r="E36" i="1" l="1"/>
  <c r="E34" i="1" s="1"/>
  <c r="E38" i="1" s="1"/>
  <c r="E39" i="1" s="1"/>
  <c r="E79" i="1" s="1"/>
  <c r="E80" i="1" s="1"/>
  <c r="E81" i="1" s="1"/>
  <c r="E82" i="1" s="1"/>
  <c r="E83" i="1" s="1"/>
  <c r="E84" i="1" s="1"/>
  <c r="E86" i="1" s="1"/>
  <c r="E88" i="1" s="1"/>
  <c r="E90" i="1" s="1"/>
  <c r="E92" i="1" s="1"/>
  <c r="E93" i="1" s="1"/>
  <c r="E94" i="1" s="1"/>
  <c r="E95" i="1" s="1"/>
  <c r="E96" i="1" s="1"/>
  <c r="E97" i="1" s="1"/>
  <c r="I24" i="2"/>
  <c r="I26" i="2" s="1"/>
  <c r="I27" i="2" s="1"/>
  <c r="I28" i="2" s="1"/>
  <c r="I29" i="2" s="1"/>
  <c r="I30" i="2" s="1"/>
  <c r="I42" i="2" s="1"/>
  <c r="I43" i="2" s="1"/>
  <c r="K10" i="2" l="1"/>
  <c r="K11" i="2" s="1"/>
  <c r="K12" i="2" s="1"/>
  <c r="I48" i="2"/>
  <c r="I89" i="2" s="1"/>
  <c r="I90" i="2" s="1"/>
  <c r="I91" i="2" s="1"/>
  <c r="I92" i="2" s="1"/>
  <c r="K17" i="2" l="1"/>
  <c r="K18" i="2" s="1"/>
  <c r="K19" i="2" s="1"/>
  <c r="K86" i="1" s="1"/>
  <c r="K90" i="1" s="1"/>
  <c r="K91" i="1" s="1"/>
  <c r="M15" i="2" s="1"/>
  <c r="M16" i="2" s="1"/>
  <c r="M19" i="2" s="1"/>
  <c r="M20" i="2" s="1"/>
  <c r="M21" i="2" s="1"/>
  <c r="M22" i="2" s="1"/>
  <c r="M23" i="2" s="1"/>
  <c r="M24" i="2" s="1"/>
  <c r="M26" i="2" s="1"/>
  <c r="N26" i="2" s="1"/>
  <c r="I93" i="2"/>
  <c r="I94" i="2" s="1"/>
  <c r="I95" i="2" s="1"/>
  <c r="I96" i="2" s="1"/>
  <c r="I97" i="2" s="1"/>
  <c r="I98" i="2" s="1"/>
  <c r="P26" i="2" l="1"/>
  <c r="N27" i="2"/>
  <c r="N28" i="2" s="1"/>
  <c r="N29" i="2" s="1"/>
  <c r="N30" i="2" s="1"/>
  <c r="N42" i="2" s="1"/>
  <c r="N43" i="2" s="1"/>
  <c r="N48" i="2" s="1"/>
  <c r="N89" i="2" s="1"/>
  <c r="N90" i="2" s="1"/>
  <c r="N91" i="2" s="1"/>
  <c r="N92" i="2" s="1"/>
  <c r="N95" i="2" s="1"/>
  <c r="N96" i="2" s="1"/>
  <c r="N97" i="2" s="1"/>
  <c r="N98" i="2" s="1"/>
  <c r="N101" i="2" s="1"/>
  <c r="N102" i="2" s="1"/>
  <c r="N104" i="2" s="1"/>
  <c r="N105" i="2" s="1"/>
  <c r="I101" i="2"/>
  <c r="I102" i="2" s="1"/>
  <c r="I104" i="2" s="1"/>
  <c r="I105" i="2" s="1"/>
  <c r="S26" i="2" l="1"/>
  <c r="P27" i="2"/>
  <c r="P28" i="2" s="1"/>
  <c r="P29" i="2" s="1"/>
  <c r="P30" i="2" s="1"/>
  <c r="P42" i="2" s="1"/>
  <c r="P43" i="2" s="1"/>
  <c r="P48" i="2" s="1"/>
  <c r="P89" i="2" s="1"/>
  <c r="P90" i="2" s="1"/>
  <c r="P91" i="2" s="1"/>
  <c r="P92" i="2" s="1"/>
  <c r="P95" i="2" s="1"/>
  <c r="P96" i="2" s="1"/>
  <c r="P97" i="2" s="1"/>
  <c r="P98" i="2" s="1"/>
  <c r="P101" i="2" s="1"/>
  <c r="P102" i="2" s="1"/>
  <c r="P104" i="2" s="1"/>
  <c r="P105" i="2" s="1"/>
  <c r="S27" i="2" l="1"/>
  <c r="S28" i="2" s="1"/>
  <c r="S29" i="2" s="1"/>
  <c r="S30" i="2" s="1"/>
  <c r="S42" i="2" s="1"/>
  <c r="S43" i="2" s="1"/>
  <c r="S48" i="2" s="1"/>
  <c r="S89" i="2" s="1"/>
  <c r="S90" i="2" s="1"/>
  <c r="S91" i="2" s="1"/>
  <c r="S92" i="2" s="1"/>
  <c r="AC26" i="2"/>
  <c r="AC27" i="2" s="1"/>
  <c r="AC28" i="2" s="1"/>
  <c r="AC29" i="2" s="1"/>
  <c r="AC30" i="2" s="1"/>
  <c r="AC42" i="2" s="1"/>
  <c r="AC43" i="2" s="1"/>
  <c r="AC48" i="2" s="1"/>
  <c r="AC89" i="2" s="1"/>
  <c r="AC90" i="2" s="1"/>
  <c r="AC91" i="2" s="1"/>
  <c r="AC92" i="2" s="1"/>
  <c r="AC95" i="2" s="1"/>
  <c r="AC96" i="2" s="1"/>
  <c r="AC97" i="2" s="1"/>
  <c r="AC98" i="2" s="1"/>
  <c r="AC101" i="2" s="1"/>
  <c r="AC102" i="2" s="1"/>
  <c r="AC104" i="2" s="1"/>
  <c r="AC105" i="2" s="1"/>
  <c r="S95" i="2" l="1"/>
  <c r="S96" i="2" s="1"/>
  <c r="S97" i="2" s="1"/>
  <c r="S98" i="2" s="1"/>
  <c r="S101" i="2" s="1"/>
  <c r="S102" i="2" s="1"/>
  <c r="S104" i="2" s="1"/>
  <c r="S105" i="2" s="1"/>
  <c r="I47" i="1" l="1"/>
  <c r="I48" i="1" s="1"/>
  <c r="I49" i="1" s="1"/>
  <c r="I54" i="1" s="1"/>
  <c r="I40" i="1" s="1"/>
  <c r="I39" i="1" s="1"/>
  <c r="I38" i="1" s="1"/>
  <c r="I37" i="1" s="1"/>
  <c r="I41" i="1" s="1"/>
  <c r="I42" i="1" s="1"/>
  <c r="I43" i="1" s="1"/>
  <c r="I44" i="1" s="1"/>
  <c r="I45" i="1" s="1"/>
  <c r="I35" i="1" s="1"/>
  <c r="J35" i="1" s="1"/>
  <c r="J36" i="1" s="1"/>
  <c r="J38" i="1" s="1"/>
  <c r="J39" i="1" s="1"/>
  <c r="J40" i="1" s="1"/>
  <c r="J74" i="1" s="1"/>
  <c r="J75" i="1" s="1"/>
  <c r="J76" i="1" s="1"/>
  <c r="J77" i="1" s="1"/>
  <c r="J78" i="1" s="1"/>
  <c r="AU10" i="1"/>
  <c r="AU12" i="1" s="1"/>
  <c r="AU13" i="1" s="1"/>
  <c r="AU16" i="1" s="1"/>
  <c r="AU17" i="1" s="1"/>
  <c r="AU18" i="1" s="1"/>
  <c r="AU19" i="1" s="1"/>
  <c r="AU22" i="1" s="1"/>
  <c r="AU24" i="1" s="1"/>
  <c r="AU26" i="1" s="1"/>
  <c r="AU27" i="1" s="1"/>
  <c r="AU47" i="1" s="1"/>
  <c r="AU48" i="1" s="1"/>
  <c r="AU49" i="1" s="1"/>
  <c r="AU75" i="1" s="1"/>
  <c r="AU76" i="1" s="1"/>
  <c r="AU77" i="1" s="1"/>
  <c r="AU79" i="1" s="1"/>
  <c r="AR8" i="1"/>
  <c r="AR10" i="1" s="1"/>
  <c r="AR12" i="1" s="1"/>
  <c r="AR13" i="1" s="1"/>
  <c r="AR16" i="1" s="1"/>
  <c r="AR17" i="1" s="1"/>
  <c r="AR18" i="1" s="1"/>
  <c r="AR19" i="1" s="1"/>
  <c r="AR22" i="1" s="1"/>
  <c r="AR24" i="1" s="1"/>
  <c r="AR26" i="1" s="1"/>
  <c r="AR27" i="1" s="1"/>
  <c r="AR47" i="1" s="1"/>
  <c r="AR48" i="1" s="1"/>
  <c r="AR49" i="1" s="1"/>
  <c r="AR75" i="1" s="1"/>
  <c r="AR76" i="1" s="1"/>
  <c r="AR77" i="1" s="1"/>
  <c r="AR79" i="1" s="1"/>
  <c r="AS79" i="1" s="1"/>
  <c r="AS80" i="1" s="1"/>
  <c r="AS81" i="1" s="1"/>
  <c r="AS82" i="1" s="1"/>
  <c r="AS83" i="1" s="1"/>
  <c r="AS84" i="1" s="1"/>
  <c r="AS86" i="1" s="1"/>
  <c r="AS88" i="1" s="1"/>
  <c r="AS91" i="1" s="1"/>
  <c r="AO8" i="1" l="1"/>
  <c r="AO10" i="1" l="1"/>
  <c r="AO12" i="1" s="1"/>
  <c r="AO13" i="1" s="1"/>
  <c r="AO16" i="1" s="1"/>
  <c r="AO17" i="1" s="1"/>
  <c r="AO18" i="1" s="1"/>
  <c r="AO19" i="1" s="1"/>
  <c r="AO22" i="1" s="1"/>
  <c r="AO24" i="1" s="1"/>
  <c r="AO26" i="1" s="1"/>
  <c r="AO27" i="1" s="1"/>
  <c r="AO47" i="1" s="1"/>
  <c r="AO48" i="1" s="1"/>
  <c r="AO49" i="1" s="1"/>
  <c r="AO75" i="1" s="1"/>
  <c r="AO76" i="1" s="1"/>
  <c r="AO77" i="1" s="1"/>
  <c r="AO79" i="1" s="1"/>
  <c r="AP79" i="1" s="1"/>
  <c r="AP80" i="1" s="1"/>
  <c r="AP81" i="1" s="1"/>
  <c r="AP82" i="1" s="1"/>
  <c r="AP83" i="1" s="1"/>
  <c r="AP84" i="1" s="1"/>
  <c r="AP86" i="1" s="1"/>
  <c r="AP88" i="1" s="1"/>
  <c r="AP91" i="1" s="1"/>
  <c r="AK8" i="1"/>
  <c r="X8" i="1"/>
  <c r="AK10" i="1" l="1"/>
  <c r="AK12" i="1" s="1"/>
  <c r="AK13" i="1" s="1"/>
  <c r="AK16" i="1" s="1"/>
  <c r="AK17" i="1" s="1"/>
  <c r="AK18" i="1" s="1"/>
  <c r="AK19" i="1" s="1"/>
  <c r="AK22" i="1" s="1"/>
  <c r="AK24" i="1" s="1"/>
  <c r="AK26" i="1" s="1"/>
  <c r="AK27" i="1" s="1"/>
  <c r="AK47" i="1" s="1"/>
  <c r="AK48" i="1" s="1"/>
  <c r="AK49" i="1" s="1"/>
  <c r="AK75" i="1" s="1"/>
  <c r="AK76" i="1" s="1"/>
  <c r="AK77" i="1" s="1"/>
  <c r="AK79" i="1" s="1"/>
  <c r="AL79" i="1" s="1"/>
  <c r="AL80" i="1" s="1"/>
  <c r="AL81" i="1" s="1"/>
  <c r="AL82" i="1" s="1"/>
  <c r="AL83" i="1" s="1"/>
  <c r="AL84" i="1" s="1"/>
  <c r="AL86" i="1" s="1"/>
  <c r="AL88" i="1" s="1"/>
  <c r="AL91" i="1" s="1"/>
  <c r="AM8" i="1"/>
  <c r="AM10" i="1" s="1"/>
  <c r="AM11" i="1" s="1"/>
  <c r="AM12" i="1" s="1"/>
  <c r="AM13" i="1" s="1"/>
  <c r="AM16" i="1" s="1"/>
  <c r="AM17" i="1" s="1"/>
  <c r="AM18" i="1" s="1"/>
  <c r="AM19" i="1" s="1"/>
  <c r="AM22" i="1" s="1"/>
  <c r="AM24" i="1" s="1"/>
  <c r="AM26" i="1" s="1"/>
  <c r="AM27" i="1" s="1"/>
  <c r="AM47" i="1" s="1"/>
  <c r="AM48" i="1" s="1"/>
  <c r="AM49" i="1" s="1"/>
  <c r="AM75" i="1" s="1"/>
  <c r="AM76" i="1" s="1"/>
  <c r="AM77" i="1" s="1"/>
  <c r="AM79" i="1" s="1"/>
  <c r="X10" i="1"/>
  <c r="X12" i="1" s="1"/>
  <c r="X13" i="1" s="1"/>
  <c r="X16" i="1" s="1"/>
  <c r="X17" i="1" s="1"/>
  <c r="X18" i="1" s="1"/>
  <c r="X19" i="1" s="1"/>
  <c r="X22" i="1" s="1"/>
  <c r="X24" i="1" s="1"/>
  <c r="X26" i="1" s="1"/>
  <c r="X27" i="1" s="1"/>
  <c r="X47" i="1" s="1"/>
  <c r="X48" i="1" s="1"/>
  <c r="X49" i="1" s="1"/>
  <c r="X75" i="1" s="1"/>
  <c r="X76" i="1" s="1"/>
  <c r="X77" i="1" s="1"/>
  <c r="X79" i="1" s="1"/>
  <c r="Y79" i="1" s="1"/>
  <c r="Y80" i="1" s="1"/>
  <c r="Y81" i="1" s="1"/>
  <c r="Y82" i="1" s="1"/>
  <c r="Y83" i="1" s="1"/>
  <c r="Y84" i="1" s="1"/>
  <c r="Y86" i="1" s="1"/>
  <c r="Y88" i="1" s="1"/>
  <c r="Y91" i="1" s="1"/>
  <c r="AD8" i="1"/>
  <c r="R8" i="1"/>
  <c r="AD10" i="1" l="1"/>
  <c r="AD11" i="1" s="1"/>
  <c r="AD12" i="1" s="1"/>
  <c r="AD13" i="1" s="1"/>
  <c r="AD16" i="1" s="1"/>
  <c r="AD17" i="1" s="1"/>
  <c r="AD18" i="1" s="1"/>
  <c r="AD19" i="1" s="1"/>
  <c r="AD22" i="1" s="1"/>
  <c r="AD24" i="1" s="1"/>
  <c r="AD26" i="1" s="1"/>
  <c r="AD27" i="1" s="1"/>
  <c r="AD47" i="1" s="1"/>
  <c r="AD48" i="1" s="1"/>
  <c r="AD36" i="1" s="1"/>
  <c r="AD34" i="1" s="1"/>
  <c r="AD38" i="1" s="1"/>
  <c r="AD39" i="1" s="1"/>
  <c r="AD79" i="1" s="1"/>
  <c r="AF8" i="1"/>
  <c r="AF10" i="1" s="1"/>
  <c r="AF12" i="1" s="1"/>
  <c r="AF13" i="1" s="1"/>
  <c r="AF16" i="1" s="1"/>
  <c r="AF17" i="1" s="1"/>
  <c r="AF18" i="1" s="1"/>
  <c r="AF19" i="1" s="1"/>
  <c r="AF22" i="1" s="1"/>
  <c r="AF24" i="1" s="1"/>
  <c r="AF26" i="1" s="1"/>
  <c r="AF27" i="1" s="1"/>
  <c r="AF47" i="1" s="1"/>
  <c r="AF48" i="1" s="1"/>
  <c r="AF49" i="1" s="1"/>
  <c r="AF75" i="1" s="1"/>
  <c r="AF76" i="1" s="1"/>
  <c r="AF77" i="1" s="1"/>
  <c r="AF79" i="1" s="1"/>
  <c r="AG79" i="1" s="1"/>
  <c r="AG80" i="1" s="1"/>
  <c r="AG81" i="1" s="1"/>
  <c r="AG82" i="1" s="1"/>
  <c r="AG83" i="1" s="1"/>
  <c r="AG84" i="1" s="1"/>
  <c r="AG86" i="1" s="1"/>
  <c r="AG88" i="1" s="1"/>
  <c r="AG91" i="1" s="1"/>
  <c r="P8" i="1"/>
  <c r="P10" i="1" s="1"/>
  <c r="P12" i="1" s="1"/>
  <c r="P13" i="1" s="1"/>
  <c r="P16" i="1" s="1"/>
  <c r="P17" i="1" s="1"/>
  <c r="P18" i="1" s="1"/>
  <c r="P19" i="1" s="1"/>
  <c r="P22" i="1" s="1"/>
  <c r="P24" i="1" s="1"/>
  <c r="P26" i="1" s="1"/>
  <c r="P27" i="1" s="1"/>
  <c r="P47" i="1" s="1"/>
  <c r="P48" i="1" s="1"/>
  <c r="P49" i="1" s="1"/>
  <c r="P75" i="1" s="1"/>
  <c r="P76" i="1" s="1"/>
  <c r="P77" i="1" s="1"/>
  <c r="P79" i="1" s="1"/>
  <c r="Q79" i="1" s="1"/>
  <c r="Q80" i="1" s="1"/>
  <c r="Q81" i="1" s="1"/>
  <c r="Q82" i="1" s="1"/>
  <c r="Q83" i="1" s="1"/>
  <c r="Q84" i="1" s="1"/>
  <c r="Q86" i="1" s="1"/>
  <c r="Q88" i="1" s="1"/>
  <c r="Q91" i="1" s="1"/>
  <c r="R10" i="1"/>
  <c r="R12" i="1" s="1"/>
  <c r="R13" i="1" s="1"/>
  <c r="R16" i="1" s="1"/>
  <c r="R17" i="1" s="1"/>
  <c r="R18" i="1" s="1"/>
  <c r="R19" i="1" s="1"/>
  <c r="R22" i="1" s="1"/>
  <c r="R24" i="1" s="1"/>
  <c r="R26" i="1" s="1"/>
  <c r="R27" i="1" s="1"/>
  <c r="R47" i="1" s="1"/>
  <c r="R48" i="1" s="1"/>
  <c r="R49" i="1" s="1"/>
  <c r="R75" i="1" s="1"/>
  <c r="R76" i="1" s="1"/>
  <c r="R77" i="1" s="1"/>
  <c r="R79" i="1" s="1"/>
  <c r="R80" i="1" s="1"/>
  <c r="R81" i="1" s="1"/>
  <c r="R82" i="1" s="1"/>
  <c r="R83" i="1" s="1"/>
  <c r="R84" i="1" s="1"/>
  <c r="R86" i="1" s="1"/>
  <c r="R88" i="1" s="1"/>
  <c r="R91" i="1" s="1"/>
  <c r="S91" i="1" s="1"/>
  <c r="S93" i="1" s="1"/>
  <c r="S94" i="1" s="1"/>
  <c r="S95" i="1" s="1"/>
  <c r="S96" i="1" s="1"/>
  <c r="H91" i="2" l="1"/>
  <c r="H92" i="2" s="1"/>
  <c r="H93" i="2" s="1"/>
  <c r="H94" i="2" s="1"/>
  <c r="H95" i="2" s="1"/>
  <c r="H96" i="2" s="1"/>
  <c r="H97" i="2" s="1"/>
  <c r="H99" i="2" s="1"/>
  <c r="H105" i="2" s="1"/>
  <c r="M8" i="1" s="1"/>
  <c r="L8" i="1" l="1"/>
  <c r="L10" i="1" s="1"/>
  <c r="L12" i="1" s="1"/>
  <c r="L13" i="1" s="1"/>
  <c r="L16" i="1" s="1"/>
  <c r="L17" i="1" s="1"/>
  <c r="L18" i="1" s="1"/>
  <c r="L19" i="1" s="1"/>
  <c r="L22" i="1" s="1"/>
  <c r="L24" i="1" s="1"/>
  <c r="L26" i="1" s="1"/>
  <c r="L27" i="1" s="1"/>
  <c r="L47" i="1" s="1"/>
  <c r="L48" i="1" s="1"/>
  <c r="L49" i="1" s="1"/>
  <c r="L75" i="1" s="1"/>
  <c r="L76" i="1" s="1"/>
  <c r="L77" i="1" s="1"/>
  <c r="L79" i="1" s="1"/>
  <c r="M10" i="1"/>
  <c r="M11" i="1" s="1"/>
  <c r="M12" i="1" s="1"/>
  <c r="M13" i="1" s="1"/>
  <c r="M14" i="1" s="1"/>
  <c r="M15" i="1" s="1"/>
  <c r="M28" i="1" s="1"/>
  <c r="M29" i="1" s="1"/>
  <c r="M31" i="1" s="1"/>
  <c r="M32" i="1" s="1"/>
  <c r="M33" i="1" s="1"/>
  <c r="M34" i="1" s="1"/>
  <c r="M36" i="1" s="1"/>
  <c r="M38" i="1" s="1"/>
  <c r="M39" i="1" s="1"/>
  <c r="M40" i="1" s="1"/>
  <c r="M74" i="1" s="1"/>
  <c r="M75" i="1" s="1"/>
  <c r="M76" i="1" s="1"/>
  <c r="M77" i="1" s="1"/>
  <c r="M79" i="1" s="1"/>
</calcChain>
</file>

<file path=xl/comments1.xml><?xml version="1.0" encoding="utf-8"?>
<comments xmlns="http://schemas.openxmlformats.org/spreadsheetml/2006/main">
  <authors>
    <author>Leinweber, Stefan</author>
  </authors>
  <commentList>
    <comment ref="AD22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Bus muss mind. bis Sauldorf ggf. Meßkirch weiterfahren!</t>
        </r>
      </text>
    </comment>
    <comment ref="AI25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Schulende 14:55
</t>
        </r>
      </text>
    </comment>
    <comment ref="AI26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Problem Schwackenreute Ort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Anschluss auf 7391 Ri. Zoznegg</t>
        </r>
      </text>
    </comment>
  </commentList>
</comments>
</file>

<file path=xl/comments2.xml><?xml version="1.0" encoding="utf-8"?>
<comments xmlns="http://schemas.openxmlformats.org/spreadsheetml/2006/main">
  <authors>
    <author>Leinweber, Stefan</author>
  </authors>
  <commentList>
    <comment ref="H50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Anschluss von Linie 7391 aus Boll und Krumbach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Leinweber, Stefan:</t>
        </r>
        <r>
          <rPr>
            <sz val="9"/>
            <color indexed="81"/>
            <rFont val="Tahoma"/>
            <family val="2"/>
          </rPr>
          <t xml:space="preserve">
Anschluss von Wald Linie 106, Ankunft 6:31 Uhr</t>
        </r>
      </text>
    </comment>
  </commentList>
</comments>
</file>

<file path=xl/sharedStrings.xml><?xml version="1.0" encoding="utf-8"?>
<sst xmlns="http://schemas.openxmlformats.org/spreadsheetml/2006/main" count="3850" uniqueCount="130">
  <si>
    <t>Verkehrsbeschränkung</t>
  </si>
  <si>
    <t>S</t>
  </si>
  <si>
    <t>Fahrtnummer</t>
  </si>
  <si>
    <t>Meßkirch, Gymnasium/RS</t>
  </si>
  <si>
    <t>Stockach, Busbahnhof</t>
  </si>
  <si>
    <t>Stock. Hindelwangen, Meßkircher Straße</t>
  </si>
  <si>
    <t>Stockach, Stadtwall</t>
  </si>
  <si>
    <t>Stockach, Schulzentrum Dillstr</t>
  </si>
  <si>
    <t>Stockach, Winterspürerstraße</t>
  </si>
  <si>
    <t>Stockach, Evang. Altenheim</t>
  </si>
  <si>
    <t>Stockach, Abzw. Ursaul</t>
  </si>
  <si>
    <t>Stockach, GHS Tuttlinger Str.</t>
  </si>
  <si>
    <t>Stock. Hindelwangen, Tuttlinger Str.</t>
  </si>
  <si>
    <t>Stockach Zizenhausen, Krone</t>
  </si>
  <si>
    <t>Stockach Zizenhausen, Mitte</t>
  </si>
  <si>
    <t>Stockach Zizenhausen, Hohenzollern</t>
  </si>
  <si>
    <t>Stock. Hoppetenzell, Aachtalstr.</t>
  </si>
  <si>
    <t>Mühlingen Mühlweiler, Kreuzung</t>
  </si>
  <si>
    <t>Mühlingen Schwackenreute, Ort</t>
  </si>
  <si>
    <t>Mühlingen Schwackenreute, Bf</t>
  </si>
  <si>
    <t>Stock. Hoppetenzell, Rathaus/Kiga</t>
  </si>
  <si>
    <t>Stock. Hoppetenzell, A.-Sartory-Str.</t>
  </si>
  <si>
    <t>Meßkirch, Conrad-Gröber-Haus</t>
  </si>
  <si>
    <t>Meßkirch, Adlerplatz</t>
  </si>
  <si>
    <t>Hf.-Mindersdorf, Schule</t>
  </si>
  <si>
    <t>Hf.-Mindersdorf, Sportplatz</t>
  </si>
  <si>
    <t>Hohenfels, Abzw. Sattelöse</t>
  </si>
  <si>
    <t>Sauldorf, Oberbichtlingen</t>
  </si>
  <si>
    <t>Meßk. Schnerkingen, Am Brunnen</t>
  </si>
  <si>
    <t>Meßk. Schnerkingen, Hauptbühl</t>
  </si>
  <si>
    <t>Meßkirch, Bahnhof</t>
  </si>
  <si>
    <t>Meßkirch, Igelswieser Str.</t>
  </si>
  <si>
    <t>Meßk. Igelswies, Kirchenösch</t>
  </si>
  <si>
    <t>Meßkirch Igelswies</t>
  </si>
  <si>
    <t>Meßk. Menningen, Zunftstube</t>
  </si>
  <si>
    <t>Meßk. Menningen, Leitishofen</t>
  </si>
  <si>
    <t>Krauchenwies Göggingen, Schule</t>
  </si>
  <si>
    <t>Krauchenwies Göggingen, Adlerplatz</t>
  </si>
  <si>
    <t>Krauchenwies Ablach, Löwen</t>
  </si>
  <si>
    <t>Krauchenwies, Bahnhof</t>
  </si>
  <si>
    <t>Krauchenwies, Schule</t>
  </si>
  <si>
    <t>Krauchenwies, Reitstall</t>
  </si>
  <si>
    <t>Sigmaringen Josefslust</t>
  </si>
  <si>
    <t>Sigmaringen, Hedingen</t>
  </si>
  <si>
    <t>Sigmaringen, Bahnhof</t>
  </si>
  <si>
    <t>Sigmaringen, Hohenzollerngymnasium</t>
  </si>
  <si>
    <t>Sauldorf, Wackershofen</t>
  </si>
  <si>
    <t>Sigmaringen, Staatsarchiv</t>
  </si>
  <si>
    <t>Sauldorf, Raster Str.</t>
  </si>
  <si>
    <t>Stock. Hoppetenzell, Johanniterstr.</t>
  </si>
  <si>
    <t xml:space="preserve">Sauldorf, Raster Str. </t>
  </si>
  <si>
    <t>Sauldorf, Bennenhöfe</t>
  </si>
  <si>
    <t>Sauldorf, Beckenhöfe</t>
  </si>
  <si>
    <t>Sauldorf, Mittelbach</t>
  </si>
  <si>
    <t>Sauldorf, Killenhof</t>
  </si>
  <si>
    <t>Sauldorf, Roth</t>
  </si>
  <si>
    <t>Sauldorf, Laicherhof</t>
  </si>
  <si>
    <t>Sauldorf, Hölzle</t>
  </si>
  <si>
    <t>Sauldorf, Unterbichtlingen</t>
  </si>
  <si>
    <t>Sauldorf, Reute</t>
  </si>
  <si>
    <t>Sauldorf, Bietingen</t>
  </si>
  <si>
    <t>Neuh., Oberschwandorf</t>
  </si>
  <si>
    <t>Neuhausen Unterschwand., Fröhlich</t>
  </si>
  <si>
    <t>Neuhausen Unterschwand., Sonne</t>
  </si>
  <si>
    <t>Neuhausen, Holzach</t>
  </si>
  <si>
    <t>Meßkirch, Werkrealschule</t>
  </si>
  <si>
    <t>FZP 1</t>
  </si>
  <si>
    <t>|</t>
  </si>
  <si>
    <t>Wald, Busbahnhof</t>
  </si>
  <si>
    <t>Meßkirch, Hofgarten</t>
  </si>
  <si>
    <t>Krauchenwies, Rathaus</t>
  </si>
  <si>
    <t>Linie</t>
  </si>
  <si>
    <t>7391.1</t>
  </si>
  <si>
    <t>Sauldorf Krumbach, Boller Str.</t>
  </si>
  <si>
    <t>Mo-Do_S</t>
  </si>
  <si>
    <t>Samstag</t>
  </si>
  <si>
    <t>Sonntag</t>
  </si>
  <si>
    <t>F</t>
  </si>
  <si>
    <t>Sauldorf Rast, Schule</t>
  </si>
  <si>
    <t>Sauldorf Krumbach, Bietinger Str.</t>
  </si>
  <si>
    <t>Sauldorf Krumbach, Stockacher Str.</t>
  </si>
  <si>
    <t>Sauldorf Boll, Schwanen</t>
  </si>
  <si>
    <t>Sauldorf Boll, Am Steinbruch</t>
  </si>
  <si>
    <t>Sauldorf Rast, Gasthaus Löwen</t>
  </si>
  <si>
    <t>Wald Sentenhart, Auenbachstr.</t>
  </si>
  <si>
    <t>Wald Sentenhart, Abzw. Roth</t>
  </si>
  <si>
    <t>Neuhausen, Volkertsweiler</t>
  </si>
  <si>
    <t>Neuhausen, Steckendorf</t>
  </si>
  <si>
    <t>Krauchenwies, Waldhorn</t>
  </si>
  <si>
    <t>Montag - Freitag</t>
  </si>
  <si>
    <t>AST</t>
  </si>
  <si>
    <t>Meßkirch Heudorf, Kirche</t>
  </si>
  <si>
    <t>Leibertingen, Altheim</t>
  </si>
  <si>
    <t>Leib. Thalheim, Hohenzollernstraße</t>
  </si>
  <si>
    <t>Neuhausen Worndorf, Bundesstraße</t>
  </si>
  <si>
    <t>Neuhausen, Danningen</t>
  </si>
  <si>
    <t>Neuhausen Breitenfeld, Abzw. B 311</t>
  </si>
  <si>
    <t>Neuhausen, Carl-Benz-Straße</t>
  </si>
  <si>
    <t>Neuhausen, Meßkircher Straße</t>
  </si>
  <si>
    <t>Abfahrt Linie 340 nach Tuttlingen</t>
  </si>
  <si>
    <t>Abfahrt Linie 345 nach Tuttlingen</t>
  </si>
  <si>
    <t>Ankunft Linie 345 aus Tuttlingen</t>
  </si>
  <si>
    <t>Ankunft Linie 340 aus Tuttlingen</t>
  </si>
  <si>
    <t>7391.54</t>
  </si>
  <si>
    <t>7391.1/.54</t>
  </si>
  <si>
    <t>Sauldorf, Feuerwehrhaus</t>
  </si>
  <si>
    <t>7391(.54)</t>
  </si>
  <si>
    <t>Fr_S</t>
  </si>
  <si>
    <t>Mühlingen Zoznegg, Weiherbachschule</t>
  </si>
  <si>
    <t>Stand</t>
  </si>
  <si>
    <t>Fahrzeit</t>
  </si>
  <si>
    <t>evtl. zu</t>
  </si>
  <si>
    <t>lang</t>
  </si>
  <si>
    <t>Sauldorf, Abzw. Hölzle</t>
  </si>
  <si>
    <t>Anschluss Linie 100</t>
  </si>
  <si>
    <t>Hf.-Liggersdorf, Im Tann</t>
  </si>
  <si>
    <t>Hf.-Liggersdorf Hohenfelshalle</t>
  </si>
  <si>
    <t>Hf.-Kalkofen, Schernegg</t>
  </si>
  <si>
    <t>Hohenfels, Abzw.Hagendorn</t>
  </si>
  <si>
    <t>Hf.-Deutwang, Kirche</t>
  </si>
  <si>
    <t>Hf.-Deutwang, Ortsmitte</t>
  </si>
  <si>
    <t>Hf.-Deutwang, Steighöfe</t>
  </si>
  <si>
    <t>Hf.-Mindersdorf, Ratzenweiler</t>
  </si>
  <si>
    <t>Hf.-Kalkofen, Dorfplatz</t>
  </si>
  <si>
    <t>Stockach, Mahlspüren</t>
  </si>
  <si>
    <t>Stockach, Frickenweiler</t>
  </si>
  <si>
    <t>Stockach Winterspüren, Rathaus</t>
  </si>
  <si>
    <t>Stockach, Abzw. Jettweiler</t>
  </si>
  <si>
    <t>Stockach, Freibad</t>
  </si>
  <si>
    <t>Die rot markierten Zeiten sind nicht Bestandteil der Linie 7391 / 7391.1 und dienen nur der vollständigen Darstellung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</si>
</sst>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/>
    <xf numFmtId="0" fontId="1" fillId="0" borderId="3" xfId="0" applyFont="1" applyFill="1" applyBorder="1"/>
    <xf numFmtId="0" fontId="1" fillId="0" borderId="1" xfId="0" applyFont="1" applyFill="1" applyBorder="1"/>
    <xf numFmtId="2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0" fontId="1" fillId="0" borderId="2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0" fontId="1" fillId="0" borderId="2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20" fontId="1" fillId="0" borderId="38" xfId="0" applyNumberFormat="1" applyFont="1" applyFill="1" applyBorder="1" applyAlignment="1">
      <alignment horizontal="center"/>
    </xf>
    <xf numFmtId="20" fontId="1" fillId="0" borderId="27" xfId="0" applyNumberFormat="1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0" fontId="3" fillId="0" borderId="2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43" xfId="0" applyFont="1" applyFill="1" applyBorder="1"/>
    <xf numFmtId="0" fontId="1" fillId="0" borderId="44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20" fontId="1" fillId="5" borderId="0" xfId="0" applyNumberFormat="1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20" fontId="1" fillId="5" borderId="6" xfId="0" applyNumberFormat="1" applyFont="1" applyFill="1" applyBorder="1" applyAlignment="1">
      <alignment horizontal="center"/>
    </xf>
    <xf numFmtId="20" fontId="1" fillId="5" borderId="7" xfId="0" applyNumberFormat="1" applyFont="1" applyFill="1" applyBorder="1" applyAlignment="1">
      <alignment horizontal="center"/>
    </xf>
    <xf numFmtId="20" fontId="3" fillId="5" borderId="7" xfId="0" applyNumberFormat="1" applyFont="1" applyFill="1" applyBorder="1" applyAlignment="1">
      <alignment horizontal="center"/>
    </xf>
    <xf numFmtId="20" fontId="1" fillId="5" borderId="22" xfId="0" applyNumberFormat="1" applyFont="1" applyFill="1" applyBorder="1" applyAlignment="1">
      <alignment horizontal="center"/>
    </xf>
    <xf numFmtId="20" fontId="1" fillId="5" borderId="27" xfId="0" applyNumberFormat="1" applyFont="1" applyFill="1" applyBorder="1" applyAlignment="1">
      <alignment horizontal="center"/>
    </xf>
    <xf numFmtId="20" fontId="3" fillId="5" borderId="22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5" borderId="6" xfId="0" applyFont="1" applyFill="1" applyBorder="1"/>
    <xf numFmtId="0" fontId="1" fillId="0" borderId="41" xfId="0" applyFont="1" applyFill="1" applyBorder="1" applyAlignment="1">
      <alignment horizontal="center"/>
    </xf>
    <xf numFmtId="20" fontId="3" fillId="6" borderId="22" xfId="0" applyNumberFormat="1" applyFont="1" applyFill="1" applyBorder="1" applyAlignment="1">
      <alignment horizontal="center"/>
    </xf>
    <xf numFmtId="20" fontId="3" fillId="6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6" borderId="1" xfId="0" applyFont="1" applyFill="1" applyBorder="1"/>
    <xf numFmtId="0" fontId="3" fillId="6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20" fontId="3" fillId="6" borderId="27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20" fontId="3" fillId="6" borderId="38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20" fontId="1" fillId="5" borderId="38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20" fontId="1" fillId="5" borderId="20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0" fontId="1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20" fontId="1" fillId="0" borderId="23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20" fontId="1" fillId="0" borderId="28" xfId="0" applyNumberFormat="1" applyFont="1" applyFill="1" applyBorder="1" applyAlignment="1">
      <alignment horizontal="center"/>
    </xf>
    <xf numFmtId="20" fontId="1" fillId="5" borderId="3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5" borderId="36" xfId="0" applyFont="1" applyFill="1" applyBorder="1"/>
    <xf numFmtId="0" fontId="1" fillId="5" borderId="30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20" fontId="2" fillId="5" borderId="37" xfId="0" applyNumberFormat="1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0" fontId="3" fillId="0" borderId="0" xfId="0" applyNumberFormat="1" applyFont="1" applyFill="1"/>
    <xf numFmtId="0" fontId="3" fillId="7" borderId="1" xfId="0" applyFont="1" applyFill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20" fontId="3" fillId="7" borderId="7" xfId="0" applyNumberFormat="1" applyFont="1" applyFill="1" applyBorder="1" applyAlignment="1">
      <alignment horizontal="center"/>
    </xf>
    <xf numFmtId="20" fontId="3" fillId="7" borderId="22" xfId="0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0" fontId="3" fillId="7" borderId="38" xfId="0" applyNumberFormat="1" applyFont="1" applyFill="1" applyBorder="1" applyAlignment="1">
      <alignment horizontal="center"/>
    </xf>
    <xf numFmtId="20" fontId="3" fillId="7" borderId="27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5" borderId="6" xfId="0" applyFont="1" applyFill="1" applyBorder="1"/>
    <xf numFmtId="20" fontId="6" fillId="5" borderId="7" xfId="0" applyNumberFormat="1" applyFont="1" applyFill="1" applyBorder="1" applyAlignment="1">
      <alignment horizontal="center"/>
    </xf>
    <xf numFmtId="20" fontId="6" fillId="5" borderId="2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0" fontId="6" fillId="5" borderId="27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6" xfId="0" applyFont="1" applyFill="1" applyBorder="1"/>
    <xf numFmtId="20" fontId="6" fillId="0" borderId="7" xfId="0" applyNumberFormat="1" applyFont="1" applyFill="1" applyBorder="1" applyAlignment="1">
      <alignment horizontal="center"/>
    </xf>
    <xf numFmtId="20" fontId="6" fillId="0" borderId="2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6" fillId="0" borderId="27" xfId="0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0" fontId="6" fillId="5" borderId="38" xfId="0" applyNumberFormat="1" applyFont="1" applyFill="1" applyBorder="1" applyAlignment="1">
      <alignment horizontal="center"/>
    </xf>
    <xf numFmtId="20" fontId="6" fillId="0" borderId="3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20" fontId="2" fillId="0" borderId="2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C100"/>
  <sheetViews>
    <sheetView showGridLines="0" tabSelected="1" zoomScale="60" zoomScaleNormal="60" workbookViewId="0">
      <pane xSplit="2" ySplit="7" topLeftCell="C8" activePane="bottomRight" state="frozen"/>
      <selection pane="topRight" activeCell="E1" sqref="E1"/>
      <selection pane="bottomLeft" activeCell="A9" sqref="A9"/>
      <selection pane="bottomRight" activeCell="C8" sqref="C8"/>
    </sheetView>
  </sheetViews>
  <sheetFormatPr baseColWidth="10" defaultRowHeight="15" outlineLevelCol="1" x14ac:dyDescent="0.25"/>
  <cols>
    <col min="1" max="1" width="0" style="1" hidden="1" customWidth="1" outlineLevel="1"/>
    <col min="2" max="2" width="44.42578125" style="1" bestFit="1" customWidth="1" collapsed="1"/>
    <col min="3" max="83" width="11.42578125" style="5" customWidth="1"/>
    <col min="84" max="107" width="11.42578125" style="5"/>
    <col min="108" max="16384" width="11.42578125" style="1"/>
  </cols>
  <sheetData>
    <row r="1" spans="1:73" ht="15.75" customHeight="1" x14ac:dyDescent="0.25">
      <c r="C1" s="91">
        <v>43740</v>
      </c>
    </row>
    <row r="2" spans="1:73" ht="15.75" customHeight="1" x14ac:dyDescent="0.25"/>
    <row r="3" spans="1:73" ht="15.75" customHeight="1" thickBot="1" x14ac:dyDescent="0.3"/>
    <row r="4" spans="1:73" ht="15.75" customHeight="1" thickBot="1" x14ac:dyDescent="0.3">
      <c r="C4" s="129" t="s">
        <v>89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1"/>
      <c r="AY4" s="132" t="s">
        <v>75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4" t="s">
        <v>76</v>
      </c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6"/>
    </row>
    <row r="5" spans="1:73" ht="15.75" customHeight="1" x14ac:dyDescent="0.25">
      <c r="B5" s="8" t="s">
        <v>71</v>
      </c>
      <c r="C5" s="12"/>
      <c r="D5" s="13" t="s">
        <v>106</v>
      </c>
      <c r="E5" s="13">
        <v>7391</v>
      </c>
      <c r="F5" s="13">
        <v>7391</v>
      </c>
      <c r="G5" s="18">
        <v>7391</v>
      </c>
      <c r="H5" s="18" t="s">
        <v>104</v>
      </c>
      <c r="I5" s="18" t="s">
        <v>72</v>
      </c>
      <c r="J5" s="18" t="s">
        <v>72</v>
      </c>
      <c r="K5" s="18">
        <v>6902</v>
      </c>
      <c r="L5" s="13">
        <v>7391</v>
      </c>
      <c r="M5" s="13">
        <v>7391</v>
      </c>
      <c r="N5" s="13" t="s">
        <v>72</v>
      </c>
      <c r="O5" s="13" t="s">
        <v>72</v>
      </c>
      <c r="P5" s="18">
        <v>7391</v>
      </c>
      <c r="Q5" s="18">
        <v>7391</v>
      </c>
      <c r="R5" s="18">
        <v>7391</v>
      </c>
      <c r="S5" s="18">
        <v>7391</v>
      </c>
      <c r="T5" s="13">
        <v>6902</v>
      </c>
      <c r="U5" s="13" t="s">
        <v>72</v>
      </c>
      <c r="V5" s="18">
        <v>7391</v>
      </c>
      <c r="W5" s="18">
        <v>6902</v>
      </c>
      <c r="X5" s="13">
        <v>7391</v>
      </c>
      <c r="Y5" s="18">
        <v>7391</v>
      </c>
      <c r="Z5" s="13">
        <v>7391</v>
      </c>
      <c r="AA5" s="13" t="s">
        <v>72</v>
      </c>
      <c r="AB5" s="13" t="s">
        <v>72</v>
      </c>
      <c r="AC5" s="23">
        <v>7391</v>
      </c>
      <c r="AD5" s="18">
        <v>7391</v>
      </c>
      <c r="AE5" s="18" t="s">
        <v>103</v>
      </c>
      <c r="AF5" s="18">
        <v>7391</v>
      </c>
      <c r="AG5" s="18">
        <v>7391</v>
      </c>
      <c r="AH5" s="13">
        <v>7391</v>
      </c>
      <c r="AI5" s="18">
        <v>7391</v>
      </c>
      <c r="AJ5" s="18">
        <v>7391</v>
      </c>
      <c r="AK5" s="18">
        <v>7391</v>
      </c>
      <c r="AL5" s="18">
        <v>7391</v>
      </c>
      <c r="AM5" s="18">
        <v>7391</v>
      </c>
      <c r="AN5" s="13" t="s">
        <v>72</v>
      </c>
      <c r="AO5" s="18">
        <v>7391</v>
      </c>
      <c r="AP5" s="18">
        <v>7391</v>
      </c>
      <c r="AQ5" s="13" t="s">
        <v>103</v>
      </c>
      <c r="AR5" s="13">
        <v>7391</v>
      </c>
      <c r="AS5" s="18">
        <v>7391</v>
      </c>
      <c r="AT5" s="13" t="s">
        <v>103</v>
      </c>
      <c r="AU5" s="13">
        <v>7391</v>
      </c>
      <c r="AV5" s="13">
        <v>7391</v>
      </c>
      <c r="AW5" s="13"/>
      <c r="AX5" s="13"/>
      <c r="AY5" s="12"/>
      <c r="AZ5" s="23">
        <v>7391</v>
      </c>
      <c r="BA5" s="13">
        <v>7391</v>
      </c>
      <c r="BB5" s="13">
        <v>7391</v>
      </c>
      <c r="BC5" s="13">
        <v>7391</v>
      </c>
      <c r="BD5" s="13">
        <v>7391</v>
      </c>
      <c r="BE5" s="13">
        <v>7391</v>
      </c>
      <c r="BF5" s="13">
        <v>7391</v>
      </c>
      <c r="BG5" s="13">
        <v>7391</v>
      </c>
      <c r="BH5" s="13">
        <v>7391</v>
      </c>
      <c r="BI5" s="18">
        <v>7391</v>
      </c>
      <c r="BJ5" s="12"/>
      <c r="BK5" s="13">
        <v>7391</v>
      </c>
      <c r="BL5" s="13">
        <v>7391</v>
      </c>
      <c r="BM5" s="13">
        <v>7391</v>
      </c>
      <c r="BN5" s="13">
        <v>7391</v>
      </c>
      <c r="BO5" s="13">
        <v>7391</v>
      </c>
      <c r="BP5" s="13">
        <v>7391</v>
      </c>
      <c r="BQ5" s="13">
        <v>7391</v>
      </c>
      <c r="BR5" s="13">
        <v>7391</v>
      </c>
      <c r="BS5" s="13">
        <v>7391</v>
      </c>
      <c r="BT5" s="18">
        <v>7391</v>
      </c>
      <c r="BU5" s="14"/>
    </row>
    <row r="6" spans="1:73" ht="15.75" customHeight="1" x14ac:dyDescent="0.25">
      <c r="B6" s="3" t="s">
        <v>0</v>
      </c>
      <c r="C6" s="15"/>
      <c r="D6" s="9"/>
      <c r="E6" s="9" t="s">
        <v>1</v>
      </c>
      <c r="F6" s="9" t="s">
        <v>77</v>
      </c>
      <c r="G6" s="19" t="s">
        <v>77</v>
      </c>
      <c r="H6" s="19" t="s">
        <v>1</v>
      </c>
      <c r="I6" s="19" t="s">
        <v>1</v>
      </c>
      <c r="J6" s="19" t="s">
        <v>1</v>
      </c>
      <c r="K6" s="19" t="s">
        <v>1</v>
      </c>
      <c r="L6" s="9" t="s">
        <v>77</v>
      </c>
      <c r="M6" s="9" t="s">
        <v>1</v>
      </c>
      <c r="N6" s="9" t="s">
        <v>1</v>
      </c>
      <c r="O6" s="9" t="s">
        <v>1</v>
      </c>
      <c r="P6" s="19"/>
      <c r="Q6" s="19"/>
      <c r="R6" s="19"/>
      <c r="S6" s="19" t="s">
        <v>1</v>
      </c>
      <c r="T6" s="9" t="s">
        <v>1</v>
      </c>
      <c r="U6" s="9" t="s">
        <v>1</v>
      </c>
      <c r="V6" s="19" t="s">
        <v>1</v>
      </c>
      <c r="W6" s="19" t="s">
        <v>1</v>
      </c>
      <c r="X6" s="9" t="s">
        <v>77</v>
      </c>
      <c r="Y6" s="19" t="s">
        <v>77</v>
      </c>
      <c r="Z6" s="9" t="s">
        <v>1</v>
      </c>
      <c r="AA6" s="9" t="s">
        <v>1</v>
      </c>
      <c r="AB6" s="9" t="s">
        <v>1</v>
      </c>
      <c r="AC6" s="24" t="s">
        <v>1</v>
      </c>
      <c r="AD6" s="19" t="s">
        <v>1</v>
      </c>
      <c r="AE6" s="9"/>
      <c r="AF6" s="19" t="s">
        <v>77</v>
      </c>
      <c r="AG6" s="19" t="s">
        <v>77</v>
      </c>
      <c r="AH6" s="9" t="s">
        <v>1</v>
      </c>
      <c r="AI6" s="19" t="s">
        <v>1</v>
      </c>
      <c r="AJ6" s="19" t="s">
        <v>1</v>
      </c>
      <c r="AK6" s="19" t="s">
        <v>77</v>
      </c>
      <c r="AL6" s="19" t="s">
        <v>77</v>
      </c>
      <c r="AM6" s="19" t="s">
        <v>1</v>
      </c>
      <c r="AN6" s="9" t="s">
        <v>74</v>
      </c>
      <c r="AO6" s="19"/>
      <c r="AP6" s="19"/>
      <c r="AQ6" s="9"/>
      <c r="AR6" s="9"/>
      <c r="AS6" s="19"/>
      <c r="AT6" s="9"/>
      <c r="AU6" s="9"/>
      <c r="AV6" s="9"/>
      <c r="AW6" s="9"/>
      <c r="AX6" s="9"/>
      <c r="AY6" s="15"/>
      <c r="AZ6" s="24"/>
      <c r="BA6" s="9"/>
      <c r="BB6" s="9"/>
      <c r="BC6" s="9"/>
      <c r="BD6" s="9"/>
      <c r="BE6" s="9"/>
      <c r="BF6" s="9"/>
      <c r="BG6" s="9"/>
      <c r="BH6" s="9"/>
      <c r="BI6" s="19"/>
      <c r="BJ6" s="15"/>
      <c r="BK6" s="9"/>
      <c r="BL6" s="9"/>
      <c r="BM6" s="9"/>
      <c r="BN6" s="9"/>
      <c r="BO6" s="9"/>
      <c r="BP6" s="9"/>
      <c r="BQ6" s="9"/>
      <c r="BR6" s="9"/>
      <c r="BS6" s="9"/>
      <c r="BT6" s="35"/>
      <c r="BU6" s="16"/>
    </row>
    <row r="7" spans="1:73" ht="15.75" customHeight="1" thickBot="1" x14ac:dyDescent="0.3">
      <c r="A7" s="1" t="s">
        <v>66</v>
      </c>
      <c r="B7" s="2" t="s">
        <v>2</v>
      </c>
      <c r="C7" s="26"/>
      <c r="D7" s="27"/>
      <c r="E7" s="27"/>
      <c r="F7" s="27"/>
      <c r="G7" s="29"/>
      <c r="H7" s="29"/>
      <c r="I7" s="29"/>
      <c r="J7" s="29"/>
      <c r="K7" s="29"/>
      <c r="L7" s="27"/>
      <c r="M7" s="27"/>
      <c r="N7" s="27"/>
      <c r="O7" s="27"/>
      <c r="P7" s="29"/>
      <c r="Q7" s="29"/>
      <c r="R7" s="29"/>
      <c r="S7" s="29"/>
      <c r="T7" s="27"/>
      <c r="U7" s="27"/>
      <c r="V7" s="29"/>
      <c r="W7" s="29"/>
      <c r="X7" s="27"/>
      <c r="Y7" s="29"/>
      <c r="Z7" s="27"/>
      <c r="AA7" s="27"/>
      <c r="AB7" s="27"/>
      <c r="AC7" s="28"/>
      <c r="AD7" s="29"/>
      <c r="AE7" s="27"/>
      <c r="AF7" s="29"/>
      <c r="AG7" s="29"/>
      <c r="AH7" s="27"/>
      <c r="AI7" s="29"/>
      <c r="AJ7" s="29"/>
      <c r="AK7" s="29"/>
      <c r="AL7" s="29"/>
      <c r="AM7" s="29"/>
      <c r="AN7" s="27"/>
      <c r="AO7" s="29"/>
      <c r="AP7" s="29"/>
      <c r="AQ7" s="27"/>
      <c r="AR7" s="27"/>
      <c r="AS7" s="29"/>
      <c r="AT7" s="27"/>
      <c r="AU7" s="27"/>
      <c r="AV7" s="27"/>
      <c r="AW7" s="27"/>
      <c r="AX7" s="27"/>
      <c r="AY7" s="26"/>
      <c r="AZ7" s="28"/>
      <c r="BA7" s="27"/>
      <c r="BB7" s="27"/>
      <c r="BC7" s="27"/>
      <c r="BD7" s="27"/>
      <c r="BE7" s="27"/>
      <c r="BF7" s="27"/>
      <c r="BG7" s="27"/>
      <c r="BH7" s="27"/>
      <c r="BI7" s="29"/>
      <c r="BJ7" s="26"/>
      <c r="BK7" s="27"/>
      <c r="BL7" s="27"/>
      <c r="BM7" s="27"/>
      <c r="BN7" s="27"/>
      <c r="BO7" s="27"/>
      <c r="BP7" s="27"/>
      <c r="BQ7" s="27"/>
      <c r="BR7" s="27"/>
      <c r="BS7" s="27"/>
      <c r="BT7" s="36"/>
      <c r="BU7" s="30"/>
    </row>
    <row r="8" spans="1:73" x14ac:dyDescent="0.25">
      <c r="A8" s="4">
        <v>1.3888888888888889E-3</v>
      </c>
      <c r="B8" s="3" t="s">
        <v>4</v>
      </c>
      <c r="C8" s="11"/>
      <c r="D8" s="11"/>
      <c r="E8" s="11">
        <v>0.25347222222222221</v>
      </c>
      <c r="F8" s="11">
        <f>E8</f>
        <v>0.25347222222222221</v>
      </c>
      <c r="G8" s="11"/>
      <c r="H8" s="11"/>
      <c r="I8" s="11"/>
      <c r="J8" s="11"/>
      <c r="K8" s="11"/>
      <c r="L8" s="11">
        <f>M8</f>
        <v>0.30661549707602326</v>
      </c>
      <c r="M8" s="11">
        <f>'7391 Ri.2'!H105+1/1440</f>
        <v>0.30661549707602326</v>
      </c>
      <c r="N8" s="11"/>
      <c r="O8" s="11"/>
      <c r="P8" s="11">
        <f>R8-120/1440</f>
        <v>0.34375000000000011</v>
      </c>
      <c r="Q8" s="11"/>
      <c r="R8" s="11">
        <f>X8-120/1440</f>
        <v>0.42708333333333343</v>
      </c>
      <c r="S8" s="11"/>
      <c r="T8" s="11"/>
      <c r="U8" s="11"/>
      <c r="V8" s="11"/>
      <c r="W8" s="11"/>
      <c r="X8" s="11">
        <f>AO8-4*60/1440</f>
        <v>0.51041666666666674</v>
      </c>
      <c r="Y8" s="11"/>
      <c r="Z8" s="11">
        <v>0.51458333333333328</v>
      </c>
      <c r="AA8" s="11"/>
      <c r="AB8" s="11"/>
      <c r="AC8" s="11"/>
      <c r="AD8" s="11">
        <f>X8+60/1440</f>
        <v>0.55208333333333337</v>
      </c>
      <c r="AE8" s="11"/>
      <c r="AF8" s="11">
        <f>AD8+60/1440</f>
        <v>0.59375</v>
      </c>
      <c r="AG8" s="11"/>
      <c r="AH8" s="11"/>
      <c r="AI8" s="11">
        <v>0.61458333333333337</v>
      </c>
      <c r="AJ8" s="11"/>
      <c r="AK8" s="11">
        <f>AO8-60/1440</f>
        <v>0.63541666666666674</v>
      </c>
      <c r="AL8" s="11"/>
      <c r="AM8" s="11">
        <f>AK8+13/1440</f>
        <v>0.64444444444444449</v>
      </c>
      <c r="AN8" s="11"/>
      <c r="AO8" s="11">
        <f>AR8-60/1440</f>
        <v>0.67708333333333337</v>
      </c>
      <c r="AP8" s="11"/>
      <c r="AQ8" s="11"/>
      <c r="AR8" s="11">
        <f>AU8-60/1440</f>
        <v>0.71875</v>
      </c>
      <c r="AS8" s="11"/>
      <c r="AT8" s="11"/>
      <c r="AU8" s="11">
        <v>0.76041666666666663</v>
      </c>
      <c r="AV8" s="11">
        <f>AU8+60/1440</f>
        <v>0.80208333333333326</v>
      </c>
      <c r="AW8" s="11">
        <f>AV8</f>
        <v>0.80208333333333326</v>
      </c>
      <c r="AX8" s="11"/>
      <c r="AY8" s="11"/>
      <c r="AZ8" s="11">
        <v>0.30208333333333331</v>
      </c>
      <c r="BA8" s="11"/>
      <c r="BB8" s="11">
        <f>AZ8+180/1440</f>
        <v>0.42708333333333331</v>
      </c>
      <c r="BC8" s="11"/>
      <c r="BD8" s="11"/>
      <c r="BE8" s="11">
        <f>BB8+190/1440</f>
        <v>0.55902777777777779</v>
      </c>
      <c r="BF8" s="11"/>
      <c r="BG8" s="11">
        <f>BE8+170/1440</f>
        <v>0.67708333333333337</v>
      </c>
      <c r="BH8" s="11"/>
      <c r="BI8" s="11">
        <f>BG8+180/1440</f>
        <v>0.80208333333333337</v>
      </c>
      <c r="BJ8" s="11"/>
      <c r="BK8" s="11">
        <f>AZ8</f>
        <v>0.30208333333333331</v>
      </c>
      <c r="BL8" s="11"/>
      <c r="BM8" s="11">
        <f>BK8+180/1440</f>
        <v>0.42708333333333331</v>
      </c>
      <c r="BN8" s="11"/>
      <c r="BO8" s="11"/>
      <c r="BP8" s="11">
        <f>BM8+180/1440</f>
        <v>0.55208333333333326</v>
      </c>
      <c r="BQ8" s="11"/>
      <c r="BR8" s="11">
        <f>BP8+180/1440</f>
        <v>0.67708333333333326</v>
      </c>
      <c r="BS8" s="11"/>
      <c r="BT8" s="11">
        <f>BR8+180/1440</f>
        <v>0.80208333333333326</v>
      </c>
      <c r="BU8" s="11"/>
    </row>
    <row r="9" spans="1:73" x14ac:dyDescent="0.25">
      <c r="A9" s="4"/>
      <c r="B9" s="45" t="s">
        <v>5</v>
      </c>
      <c r="C9" s="72"/>
      <c r="D9" s="46"/>
      <c r="E9" s="52">
        <f>E8+1/1440</f>
        <v>0.25416666666666665</v>
      </c>
      <c r="F9" s="52">
        <f>F8+1/1440</f>
        <v>0.25416666666666665</v>
      </c>
      <c r="G9" s="54"/>
      <c r="H9" s="46"/>
      <c r="I9" s="46"/>
      <c r="J9" s="46"/>
      <c r="K9" s="48"/>
      <c r="L9" s="52" t="s">
        <v>67</v>
      </c>
      <c r="M9" s="52" t="s">
        <v>67</v>
      </c>
      <c r="N9" s="52"/>
      <c r="O9" s="46"/>
      <c r="P9" s="52" t="s">
        <v>67</v>
      </c>
      <c r="Q9" s="52"/>
      <c r="R9" s="52" t="s">
        <v>67</v>
      </c>
      <c r="S9" s="52"/>
      <c r="T9" s="46"/>
      <c r="U9" s="46"/>
      <c r="V9" s="46"/>
      <c r="W9" s="48"/>
      <c r="X9" s="54" t="s">
        <v>67</v>
      </c>
      <c r="Y9" s="52"/>
      <c r="Z9" s="54" t="s">
        <v>67</v>
      </c>
      <c r="AA9" s="46"/>
      <c r="AB9" s="46"/>
      <c r="AC9" s="46"/>
      <c r="AD9" s="49" t="s">
        <v>67</v>
      </c>
      <c r="AE9" s="52"/>
      <c r="AF9" s="52" t="s">
        <v>67</v>
      </c>
      <c r="AG9" s="52"/>
      <c r="AH9" s="52"/>
      <c r="AI9" s="52" t="s">
        <v>67</v>
      </c>
      <c r="AJ9" s="52"/>
      <c r="AK9" s="49" t="s">
        <v>67</v>
      </c>
      <c r="AL9" s="52"/>
      <c r="AM9" s="52" t="s">
        <v>67</v>
      </c>
      <c r="AN9" s="46"/>
      <c r="AO9" s="52" t="s">
        <v>67</v>
      </c>
      <c r="AP9" s="52"/>
      <c r="AQ9" s="46"/>
      <c r="AR9" s="52" t="s">
        <v>67</v>
      </c>
      <c r="AS9" s="52"/>
      <c r="AT9" s="46"/>
      <c r="AU9" s="54" t="s">
        <v>67</v>
      </c>
      <c r="AV9" s="54" t="s">
        <v>67</v>
      </c>
      <c r="AW9" s="54" t="s">
        <v>67</v>
      </c>
      <c r="AX9" s="54"/>
      <c r="AY9" s="51"/>
      <c r="AZ9" s="52" t="s">
        <v>67</v>
      </c>
      <c r="BA9" s="54"/>
      <c r="BB9" s="54" t="s">
        <v>67</v>
      </c>
      <c r="BC9" s="54"/>
      <c r="BD9" s="54"/>
      <c r="BE9" s="52" t="s">
        <v>67</v>
      </c>
      <c r="BF9" s="54"/>
      <c r="BG9" s="52" t="s">
        <v>67</v>
      </c>
      <c r="BH9" s="54"/>
      <c r="BI9" s="54" t="s">
        <v>67</v>
      </c>
      <c r="BJ9" s="51"/>
      <c r="BK9" s="52" t="s">
        <v>67</v>
      </c>
      <c r="BL9" s="52"/>
      <c r="BM9" s="54" t="s">
        <v>67</v>
      </c>
      <c r="BN9" s="54"/>
      <c r="BO9" s="54"/>
      <c r="BP9" s="52" t="s">
        <v>67</v>
      </c>
      <c r="BQ9" s="54"/>
      <c r="BR9" s="52" t="s">
        <v>67</v>
      </c>
      <c r="BS9" s="54"/>
      <c r="BT9" s="52" t="s">
        <v>67</v>
      </c>
      <c r="BU9" s="55"/>
    </row>
    <row r="10" spans="1:73" x14ac:dyDescent="0.25">
      <c r="A10" s="4">
        <v>1.3888888888888889E-3</v>
      </c>
      <c r="B10" s="3" t="s">
        <v>6</v>
      </c>
      <c r="C10" s="17"/>
      <c r="D10" s="10"/>
      <c r="E10" s="11" t="s">
        <v>67</v>
      </c>
      <c r="F10" s="11" t="s">
        <v>67</v>
      </c>
      <c r="G10" s="22"/>
      <c r="H10" s="10"/>
      <c r="I10" s="10"/>
      <c r="J10" s="10"/>
      <c r="K10" s="21"/>
      <c r="L10" s="11">
        <f>L8+$A10</f>
        <v>0.30800438596491214</v>
      </c>
      <c r="M10" s="11">
        <f>M8+2/1440</f>
        <v>0.30800438596491214</v>
      </c>
      <c r="N10" s="11"/>
      <c r="O10" s="10"/>
      <c r="P10" s="11">
        <f>P8+$A10</f>
        <v>0.34513888888888899</v>
      </c>
      <c r="Q10" s="11"/>
      <c r="R10" s="11">
        <f>R8+$A10</f>
        <v>0.42847222222222231</v>
      </c>
      <c r="S10" s="11"/>
      <c r="T10" s="10"/>
      <c r="U10" s="10"/>
      <c r="V10" s="10"/>
      <c r="W10" s="21"/>
      <c r="X10" s="11">
        <f>X8+$A10</f>
        <v>0.51180555555555562</v>
      </c>
      <c r="Y10" s="11"/>
      <c r="Z10" s="22">
        <f>Z8+2/1440</f>
        <v>0.51597222222222217</v>
      </c>
      <c r="AA10" s="10"/>
      <c r="AB10" s="10"/>
      <c r="AC10" s="10"/>
      <c r="AD10" s="7">
        <f>AD8+2/1440</f>
        <v>0.55347222222222225</v>
      </c>
      <c r="AE10" s="11"/>
      <c r="AF10" s="11">
        <f>AF8+2/1440</f>
        <v>0.59513888888888888</v>
      </c>
      <c r="AG10" s="11"/>
      <c r="AH10" s="11"/>
      <c r="AI10" s="11">
        <f>AI8+2/1440</f>
        <v>0.61597222222222225</v>
      </c>
      <c r="AJ10" s="11"/>
      <c r="AK10" s="7">
        <f>AK8+2/1440</f>
        <v>0.63680555555555562</v>
      </c>
      <c r="AL10" s="11"/>
      <c r="AM10" s="11">
        <f>AM8+2/1440</f>
        <v>0.64583333333333337</v>
      </c>
      <c r="AN10" s="10"/>
      <c r="AO10" s="11">
        <f>AO8+$A10</f>
        <v>0.67847222222222225</v>
      </c>
      <c r="AP10" s="11"/>
      <c r="AQ10" s="10"/>
      <c r="AR10" s="11">
        <f>AR8+$A10</f>
        <v>0.72013888888888888</v>
      </c>
      <c r="AS10" s="11"/>
      <c r="AT10" s="10"/>
      <c r="AU10" s="22">
        <f>AU8+$A10</f>
        <v>0.76180555555555551</v>
      </c>
      <c r="AV10" s="22">
        <f>AV8+$A10</f>
        <v>0.80347222222222214</v>
      </c>
      <c r="AW10" s="22">
        <f>AW8+$A10</f>
        <v>0.80347222222222214</v>
      </c>
      <c r="AX10" s="22"/>
      <c r="AY10" s="32"/>
      <c r="AZ10" s="11">
        <f>AZ8+2/1440</f>
        <v>0.3034722222222222</v>
      </c>
      <c r="BA10" s="11"/>
      <c r="BB10" s="11">
        <f t="shared" ref="BB10:BR10" si="0">BB8+$A10</f>
        <v>0.4284722222222222</v>
      </c>
      <c r="BC10" s="11"/>
      <c r="BD10" s="11"/>
      <c r="BE10" s="11">
        <f t="shared" si="0"/>
        <v>0.56041666666666667</v>
      </c>
      <c r="BF10" s="11"/>
      <c r="BG10" s="11">
        <f t="shared" si="0"/>
        <v>0.67847222222222225</v>
      </c>
      <c r="BH10" s="11"/>
      <c r="BI10" s="22">
        <f t="shared" si="0"/>
        <v>0.80347222222222225</v>
      </c>
      <c r="BJ10" s="32"/>
      <c r="BK10" s="11">
        <f t="shared" ref="BK10" si="1">BK8+$A10</f>
        <v>0.3034722222222222</v>
      </c>
      <c r="BL10" s="11"/>
      <c r="BM10" s="11">
        <f t="shared" si="0"/>
        <v>0.4284722222222222</v>
      </c>
      <c r="BN10" s="11"/>
      <c r="BO10" s="11"/>
      <c r="BP10" s="11">
        <f t="shared" si="0"/>
        <v>0.55347222222222214</v>
      </c>
      <c r="BQ10" s="11"/>
      <c r="BR10" s="11">
        <f t="shared" si="0"/>
        <v>0.67847222222222214</v>
      </c>
      <c r="BS10" s="11"/>
      <c r="BT10" s="11">
        <f t="shared" ref="BT10" si="2">BT8+$A10</f>
        <v>0.80347222222222214</v>
      </c>
      <c r="BU10" s="33"/>
    </row>
    <row r="11" spans="1:73" x14ac:dyDescent="0.25">
      <c r="B11" s="45" t="s">
        <v>7</v>
      </c>
      <c r="C11" s="72"/>
      <c r="D11" s="46"/>
      <c r="E11" s="52" t="s">
        <v>67</v>
      </c>
      <c r="F11" s="52" t="s">
        <v>67</v>
      </c>
      <c r="G11" s="54"/>
      <c r="H11" s="46"/>
      <c r="I11" s="46"/>
      <c r="J11" s="46"/>
      <c r="K11" s="48"/>
      <c r="L11" s="52" t="s">
        <v>67</v>
      </c>
      <c r="M11" s="52">
        <f>M10+1/1440</f>
        <v>0.30869883040935658</v>
      </c>
      <c r="N11" s="52" t="s">
        <v>110</v>
      </c>
      <c r="O11" s="46"/>
      <c r="P11" s="52" t="s">
        <v>67</v>
      </c>
      <c r="Q11" s="52"/>
      <c r="R11" s="52" t="s">
        <v>67</v>
      </c>
      <c r="S11" s="52"/>
      <c r="T11" s="46"/>
      <c r="U11" s="46"/>
      <c r="V11" s="46"/>
      <c r="W11" s="48"/>
      <c r="X11" s="52" t="s">
        <v>67</v>
      </c>
      <c r="Y11" s="52"/>
      <c r="Z11" s="54">
        <f>Z10+1/1440</f>
        <v>0.51666666666666661</v>
      </c>
      <c r="AA11" s="46"/>
      <c r="AB11" s="46"/>
      <c r="AC11" s="46"/>
      <c r="AD11" s="49">
        <f>AD10+1/1440</f>
        <v>0.5541666666666667</v>
      </c>
      <c r="AE11" s="52"/>
      <c r="AF11" s="52" t="s">
        <v>67</v>
      </c>
      <c r="AG11" s="54"/>
      <c r="AH11" s="52"/>
      <c r="AI11" s="52" t="s">
        <v>67</v>
      </c>
      <c r="AJ11" s="54"/>
      <c r="AK11" s="52" t="s">
        <v>67</v>
      </c>
      <c r="AL11" s="54"/>
      <c r="AM11" s="52">
        <f>AM10+1/1440</f>
        <v>0.64652777777777781</v>
      </c>
      <c r="AN11" s="46"/>
      <c r="AO11" s="52" t="s">
        <v>67</v>
      </c>
      <c r="AP11" s="54"/>
      <c r="AQ11" s="46"/>
      <c r="AR11" s="52" t="s">
        <v>67</v>
      </c>
      <c r="AS11" s="54"/>
      <c r="AT11" s="46"/>
      <c r="AU11" s="54" t="s">
        <v>67</v>
      </c>
      <c r="AV11" s="54" t="s">
        <v>67</v>
      </c>
      <c r="AW11" s="54" t="s">
        <v>67</v>
      </c>
      <c r="AX11" s="54"/>
      <c r="AY11" s="73"/>
      <c r="AZ11" s="52" t="s">
        <v>67</v>
      </c>
      <c r="BA11" s="52"/>
      <c r="BB11" s="52" t="s">
        <v>67</v>
      </c>
      <c r="BC11" s="52"/>
      <c r="BD11" s="52"/>
      <c r="BE11" s="52" t="s">
        <v>67</v>
      </c>
      <c r="BF11" s="52"/>
      <c r="BG11" s="52" t="s">
        <v>67</v>
      </c>
      <c r="BH11" s="52"/>
      <c r="BI11" s="54" t="s">
        <v>67</v>
      </c>
      <c r="BJ11" s="73"/>
      <c r="BK11" s="52" t="s">
        <v>67</v>
      </c>
      <c r="BL11" s="52"/>
      <c r="BM11" s="52" t="s">
        <v>67</v>
      </c>
      <c r="BN11" s="52"/>
      <c r="BO11" s="52"/>
      <c r="BP11" s="52" t="s">
        <v>67</v>
      </c>
      <c r="BQ11" s="52"/>
      <c r="BR11" s="52" t="s">
        <v>67</v>
      </c>
      <c r="BS11" s="52"/>
      <c r="BT11" s="52" t="s">
        <v>67</v>
      </c>
      <c r="BU11" s="55"/>
    </row>
    <row r="12" spans="1:73" x14ac:dyDescent="0.25">
      <c r="A12" s="4">
        <v>1.3888888888888889E-3</v>
      </c>
      <c r="B12" s="3" t="s">
        <v>8</v>
      </c>
      <c r="C12" s="11"/>
      <c r="D12" s="11"/>
      <c r="E12" s="11" t="s">
        <v>67</v>
      </c>
      <c r="F12" s="11" t="s">
        <v>67</v>
      </c>
      <c r="G12" s="11"/>
      <c r="H12" s="11"/>
      <c r="I12" s="11"/>
      <c r="J12" s="11"/>
      <c r="K12" s="11"/>
      <c r="L12" s="11">
        <f>L10+$A12</f>
        <v>0.30939327485380103</v>
      </c>
      <c r="M12" s="11">
        <f>M11+1/1440</f>
        <v>0.30939327485380103</v>
      </c>
      <c r="N12" s="11" t="s">
        <v>111</v>
      </c>
      <c r="O12" s="11"/>
      <c r="P12" s="11">
        <f>P10+$A12</f>
        <v>0.34652777777777788</v>
      </c>
      <c r="Q12" s="11"/>
      <c r="R12" s="11">
        <f>R10+$A12</f>
        <v>0.42986111111111119</v>
      </c>
      <c r="S12" s="11"/>
      <c r="T12" s="11"/>
      <c r="U12" s="11"/>
      <c r="V12" s="11"/>
      <c r="W12" s="11"/>
      <c r="X12" s="11">
        <f>X10+$A12</f>
        <v>0.51319444444444451</v>
      </c>
      <c r="Y12" s="11"/>
      <c r="Z12" s="11">
        <f>Z11+1/1440</f>
        <v>0.51736111111111105</v>
      </c>
      <c r="AA12" s="11"/>
      <c r="AB12" s="11"/>
      <c r="AC12" s="11"/>
      <c r="AD12" s="11">
        <f>AD11+1/1440</f>
        <v>0.55486111111111114</v>
      </c>
      <c r="AE12" s="11"/>
      <c r="AF12" s="11">
        <f>AF10+$A12</f>
        <v>0.59652777777777777</v>
      </c>
      <c r="AG12" s="11"/>
      <c r="AH12" s="11"/>
      <c r="AI12" s="11">
        <f>AI10+$A12</f>
        <v>0.61736111111111114</v>
      </c>
      <c r="AJ12" s="11"/>
      <c r="AK12" s="11">
        <f>AK10+$A12</f>
        <v>0.63819444444444451</v>
      </c>
      <c r="AL12" s="11"/>
      <c r="AM12" s="11">
        <f>AM11+1/1440</f>
        <v>0.64722222222222225</v>
      </c>
      <c r="AN12" s="11"/>
      <c r="AO12" s="11">
        <f>AO10+$A12</f>
        <v>0.67986111111111114</v>
      </c>
      <c r="AP12" s="11"/>
      <c r="AQ12" s="11"/>
      <c r="AR12" s="11">
        <f>AR10+$A12</f>
        <v>0.72152777777777777</v>
      </c>
      <c r="AS12" s="11"/>
      <c r="AT12" s="11"/>
      <c r="AU12" s="11">
        <f>AU10+$A12</f>
        <v>0.7631944444444444</v>
      </c>
      <c r="AV12" s="11">
        <f>AV10+$A12</f>
        <v>0.80486111111111103</v>
      </c>
      <c r="AW12" s="11">
        <f>AW10+$A12</f>
        <v>0.80486111111111103</v>
      </c>
      <c r="AX12" s="11"/>
      <c r="AY12" s="11"/>
      <c r="AZ12" s="11">
        <f>AZ10+$A12</f>
        <v>0.30486111111111108</v>
      </c>
      <c r="BA12" s="11"/>
      <c r="BB12" s="11">
        <f t="shared" ref="BB12:BR12" si="3">BB10+$A12</f>
        <v>0.42986111111111108</v>
      </c>
      <c r="BC12" s="11"/>
      <c r="BD12" s="11"/>
      <c r="BE12" s="11">
        <f t="shared" si="3"/>
        <v>0.56180555555555556</v>
      </c>
      <c r="BF12" s="11"/>
      <c r="BG12" s="11">
        <f t="shared" si="3"/>
        <v>0.67986111111111114</v>
      </c>
      <c r="BH12" s="11"/>
      <c r="BI12" s="11">
        <f t="shared" si="3"/>
        <v>0.80486111111111114</v>
      </c>
      <c r="BJ12" s="11"/>
      <c r="BK12" s="11">
        <f t="shared" ref="BK12" si="4">BK10+$A12</f>
        <v>0.30486111111111108</v>
      </c>
      <c r="BL12" s="11"/>
      <c r="BM12" s="11">
        <f t="shared" si="3"/>
        <v>0.42986111111111108</v>
      </c>
      <c r="BN12" s="11"/>
      <c r="BO12" s="11"/>
      <c r="BP12" s="11">
        <f t="shared" si="3"/>
        <v>0.55486111111111103</v>
      </c>
      <c r="BQ12" s="11"/>
      <c r="BR12" s="11">
        <f t="shared" si="3"/>
        <v>0.67986111111111103</v>
      </c>
      <c r="BS12" s="11"/>
      <c r="BT12" s="11">
        <f t="shared" ref="BT12" si="5">BT10+$A12</f>
        <v>0.80486111111111103</v>
      </c>
      <c r="BU12" s="11"/>
    </row>
    <row r="13" spans="1:73" x14ac:dyDescent="0.25">
      <c r="A13" s="4">
        <v>1.3888888888888889E-3</v>
      </c>
      <c r="B13" s="45" t="s">
        <v>11</v>
      </c>
      <c r="C13" s="72"/>
      <c r="D13" s="46"/>
      <c r="E13" s="52" t="s">
        <v>67</v>
      </c>
      <c r="F13" s="52" t="s">
        <v>67</v>
      </c>
      <c r="G13" s="54"/>
      <c r="H13" s="46"/>
      <c r="I13" s="46"/>
      <c r="J13" s="46"/>
      <c r="K13" s="48"/>
      <c r="L13" s="54">
        <f>L12+$A13</f>
        <v>0.31078216374268991</v>
      </c>
      <c r="M13" s="52">
        <f>M12+3/1440</f>
        <v>0.31147660818713435</v>
      </c>
      <c r="N13" s="52" t="s">
        <v>112</v>
      </c>
      <c r="O13" s="46"/>
      <c r="P13" s="54">
        <f>P12+$A13</f>
        <v>0.34791666666666676</v>
      </c>
      <c r="Q13" s="54"/>
      <c r="R13" s="52">
        <f>R12+$A13</f>
        <v>0.43125000000000008</v>
      </c>
      <c r="S13" s="52"/>
      <c r="T13" s="46"/>
      <c r="U13" s="46"/>
      <c r="V13" s="47"/>
      <c r="W13" s="48"/>
      <c r="X13" s="52">
        <f>X12+$A13</f>
        <v>0.51458333333333339</v>
      </c>
      <c r="Y13" s="54"/>
      <c r="Z13" s="54">
        <f>Z12+3/1440</f>
        <v>0.51944444444444438</v>
      </c>
      <c r="AA13" s="46"/>
      <c r="AB13" s="46"/>
      <c r="AC13" s="46"/>
      <c r="AD13" s="49">
        <f>AD12+3/1440</f>
        <v>0.55694444444444446</v>
      </c>
      <c r="AE13" s="52"/>
      <c r="AF13" s="52">
        <f>AF12+$A13</f>
        <v>0.59791666666666665</v>
      </c>
      <c r="AG13" s="54"/>
      <c r="AH13" s="52"/>
      <c r="AI13" s="52">
        <f>AI12+$A13</f>
        <v>0.61875000000000002</v>
      </c>
      <c r="AJ13" s="54"/>
      <c r="AK13" s="52">
        <f>AK12+$A13</f>
        <v>0.63958333333333339</v>
      </c>
      <c r="AL13" s="54"/>
      <c r="AM13" s="52">
        <f>AM12+3/1440</f>
        <v>0.64930555555555558</v>
      </c>
      <c r="AN13" s="46"/>
      <c r="AO13" s="54">
        <f>AO12+$A13</f>
        <v>0.68125000000000002</v>
      </c>
      <c r="AP13" s="54"/>
      <c r="AQ13" s="48"/>
      <c r="AR13" s="54">
        <f>AR12+$A13</f>
        <v>0.72291666666666665</v>
      </c>
      <c r="AS13" s="54"/>
      <c r="AT13" s="48"/>
      <c r="AU13" s="54">
        <f>AU12+$A13</f>
        <v>0.76458333333333328</v>
      </c>
      <c r="AV13" s="54">
        <f>AV12+$A13</f>
        <v>0.80624999999999991</v>
      </c>
      <c r="AW13" s="54">
        <f>AW12+$A13</f>
        <v>0.80624999999999991</v>
      </c>
      <c r="AX13" s="54"/>
      <c r="AY13" s="73"/>
      <c r="AZ13" s="52" t="s">
        <v>67</v>
      </c>
      <c r="BA13" s="52"/>
      <c r="BB13" s="52">
        <f t="shared" ref="BB13:BR13" si="6">BB12+$A13</f>
        <v>0.43124999999999997</v>
      </c>
      <c r="BC13" s="52"/>
      <c r="BD13" s="52"/>
      <c r="BE13" s="52">
        <f t="shared" si="6"/>
        <v>0.56319444444444444</v>
      </c>
      <c r="BF13" s="52"/>
      <c r="BG13" s="52">
        <f t="shared" si="6"/>
        <v>0.68125000000000002</v>
      </c>
      <c r="BH13" s="52"/>
      <c r="BI13" s="54">
        <f t="shared" si="6"/>
        <v>0.80625000000000002</v>
      </c>
      <c r="BJ13" s="73"/>
      <c r="BK13" s="52">
        <f t="shared" ref="BK13" si="7">BK12+$A13</f>
        <v>0.30624999999999997</v>
      </c>
      <c r="BL13" s="52"/>
      <c r="BM13" s="52">
        <f t="shared" si="6"/>
        <v>0.43124999999999997</v>
      </c>
      <c r="BN13" s="52"/>
      <c r="BO13" s="52"/>
      <c r="BP13" s="52">
        <f t="shared" si="6"/>
        <v>0.55624999999999991</v>
      </c>
      <c r="BQ13" s="52"/>
      <c r="BR13" s="52">
        <f t="shared" si="6"/>
        <v>0.68124999999999991</v>
      </c>
      <c r="BS13" s="52"/>
      <c r="BT13" s="52">
        <f t="shared" ref="BT13" si="8">BT12+$A13</f>
        <v>0.80624999999999991</v>
      </c>
      <c r="BU13" s="55"/>
    </row>
    <row r="14" spans="1:73" x14ac:dyDescent="0.25">
      <c r="B14" s="3" t="s">
        <v>9</v>
      </c>
      <c r="C14" s="17"/>
      <c r="D14" s="10"/>
      <c r="E14" s="11" t="s">
        <v>67</v>
      </c>
      <c r="F14" s="11" t="s">
        <v>67</v>
      </c>
      <c r="G14" s="22"/>
      <c r="H14" s="10"/>
      <c r="I14" s="10"/>
      <c r="J14" s="10"/>
      <c r="K14" s="21"/>
      <c r="L14" s="22" t="s">
        <v>67</v>
      </c>
      <c r="M14" s="11">
        <f>M13+2/1440</f>
        <v>0.31286549707602324</v>
      </c>
      <c r="N14" s="11"/>
      <c r="O14" s="10"/>
      <c r="P14" s="22" t="s">
        <v>67</v>
      </c>
      <c r="Q14" s="22"/>
      <c r="R14" s="11" t="s">
        <v>67</v>
      </c>
      <c r="S14" s="11"/>
      <c r="T14" s="10"/>
      <c r="U14" s="10"/>
      <c r="V14" s="6"/>
      <c r="W14" s="21"/>
      <c r="X14" s="11" t="s">
        <v>67</v>
      </c>
      <c r="Y14" s="22"/>
      <c r="Z14" s="22" t="s">
        <v>67</v>
      </c>
      <c r="AA14" s="10"/>
      <c r="AB14" s="10"/>
      <c r="AC14" s="10"/>
      <c r="AD14" s="7" t="s">
        <v>67</v>
      </c>
      <c r="AE14" s="11"/>
      <c r="AF14" s="11" t="s">
        <v>67</v>
      </c>
      <c r="AG14" s="22"/>
      <c r="AH14" s="11"/>
      <c r="AI14" s="11" t="s">
        <v>67</v>
      </c>
      <c r="AJ14" s="22"/>
      <c r="AK14" s="11" t="s">
        <v>67</v>
      </c>
      <c r="AL14" s="22"/>
      <c r="AM14" s="11" t="s">
        <v>67</v>
      </c>
      <c r="AN14" s="10"/>
      <c r="AO14" s="22" t="s">
        <v>67</v>
      </c>
      <c r="AP14" s="22"/>
      <c r="AQ14" s="21"/>
      <c r="AR14" s="22" t="s">
        <v>67</v>
      </c>
      <c r="AS14" s="22"/>
      <c r="AT14" s="21"/>
      <c r="AU14" s="22" t="s">
        <v>67</v>
      </c>
      <c r="AV14" s="22" t="s">
        <v>67</v>
      </c>
      <c r="AW14" s="22" t="s">
        <v>67</v>
      </c>
      <c r="AX14" s="22"/>
      <c r="AY14" s="32"/>
      <c r="AZ14" s="11">
        <f>AZ12+2/1440</f>
        <v>0.30624999999999997</v>
      </c>
      <c r="BA14" s="11"/>
      <c r="BB14" s="11" t="s">
        <v>67</v>
      </c>
      <c r="BC14" s="11"/>
      <c r="BD14" s="11"/>
      <c r="BE14" s="11" t="s">
        <v>67</v>
      </c>
      <c r="BF14" s="11"/>
      <c r="BG14" s="11" t="s">
        <v>67</v>
      </c>
      <c r="BH14" s="11"/>
      <c r="BI14" s="22" t="s">
        <v>67</v>
      </c>
      <c r="BJ14" s="32"/>
      <c r="BK14" s="11" t="s">
        <v>67</v>
      </c>
      <c r="BL14" s="11"/>
      <c r="BM14" s="11" t="s">
        <v>67</v>
      </c>
      <c r="BN14" s="11"/>
      <c r="BO14" s="11"/>
      <c r="BP14" s="11" t="s">
        <v>67</v>
      </c>
      <c r="BQ14" s="11"/>
      <c r="BR14" s="11" t="s">
        <v>67</v>
      </c>
      <c r="BS14" s="11"/>
      <c r="BT14" s="11" t="s">
        <v>67</v>
      </c>
      <c r="BU14" s="33"/>
    </row>
    <row r="15" spans="1:73" x14ac:dyDescent="0.25">
      <c r="B15" s="45" t="s">
        <v>10</v>
      </c>
      <c r="C15" s="72"/>
      <c r="D15" s="46"/>
      <c r="E15" s="52" t="s">
        <v>67</v>
      </c>
      <c r="F15" s="52" t="s">
        <v>67</v>
      </c>
      <c r="G15" s="54"/>
      <c r="H15" s="46"/>
      <c r="I15" s="46"/>
      <c r="J15" s="46"/>
      <c r="K15" s="48"/>
      <c r="L15" s="54" t="s">
        <v>67</v>
      </c>
      <c r="M15" s="52">
        <f>M14+4/1440</f>
        <v>0.315643274853801</v>
      </c>
      <c r="N15" s="52"/>
      <c r="O15" s="46"/>
      <c r="P15" s="54" t="s">
        <v>67</v>
      </c>
      <c r="Q15" s="54"/>
      <c r="R15" s="52" t="s">
        <v>67</v>
      </c>
      <c r="S15" s="52"/>
      <c r="T15" s="46"/>
      <c r="U15" s="46"/>
      <c r="V15" s="47"/>
      <c r="W15" s="48"/>
      <c r="X15" s="52" t="s">
        <v>67</v>
      </c>
      <c r="Y15" s="54"/>
      <c r="Z15" s="54" t="s">
        <v>67</v>
      </c>
      <c r="AA15" s="46"/>
      <c r="AB15" s="46"/>
      <c r="AC15" s="46"/>
      <c r="AD15" s="49" t="s">
        <v>67</v>
      </c>
      <c r="AE15" s="52"/>
      <c r="AF15" s="52" t="s">
        <v>67</v>
      </c>
      <c r="AG15" s="54"/>
      <c r="AH15" s="52"/>
      <c r="AI15" s="52" t="s">
        <v>67</v>
      </c>
      <c r="AJ15" s="54"/>
      <c r="AK15" s="52" t="s">
        <v>67</v>
      </c>
      <c r="AL15" s="54"/>
      <c r="AM15" s="52" t="s">
        <v>67</v>
      </c>
      <c r="AN15" s="46"/>
      <c r="AO15" s="54" t="s">
        <v>67</v>
      </c>
      <c r="AP15" s="54"/>
      <c r="AQ15" s="48"/>
      <c r="AR15" s="54" t="s">
        <v>67</v>
      </c>
      <c r="AS15" s="54"/>
      <c r="AT15" s="48"/>
      <c r="AU15" s="54" t="s">
        <v>67</v>
      </c>
      <c r="AV15" s="54" t="s">
        <v>67</v>
      </c>
      <c r="AW15" s="54" t="s">
        <v>67</v>
      </c>
      <c r="AX15" s="54"/>
      <c r="AY15" s="73"/>
      <c r="AZ15" s="52">
        <f>AZ14+4/1440</f>
        <v>0.30902777777777773</v>
      </c>
      <c r="BA15" s="52"/>
      <c r="BB15" s="52" t="s">
        <v>67</v>
      </c>
      <c r="BC15" s="52"/>
      <c r="BD15" s="52"/>
      <c r="BE15" s="52" t="s">
        <v>67</v>
      </c>
      <c r="BF15" s="52"/>
      <c r="BG15" s="52" t="s">
        <v>67</v>
      </c>
      <c r="BH15" s="52"/>
      <c r="BI15" s="54" t="s">
        <v>67</v>
      </c>
      <c r="BJ15" s="73"/>
      <c r="BK15" s="52" t="s">
        <v>67</v>
      </c>
      <c r="BL15" s="52"/>
      <c r="BM15" s="52" t="s">
        <v>67</v>
      </c>
      <c r="BN15" s="52"/>
      <c r="BO15" s="52"/>
      <c r="BP15" s="52" t="s">
        <v>67</v>
      </c>
      <c r="BQ15" s="52"/>
      <c r="BR15" s="52" t="s">
        <v>67</v>
      </c>
      <c r="BS15" s="52"/>
      <c r="BT15" s="52" t="s">
        <v>67</v>
      </c>
      <c r="BU15" s="55"/>
    </row>
    <row r="16" spans="1:73" x14ac:dyDescent="0.25">
      <c r="A16" s="4">
        <v>6.9444444444444447E-4</v>
      </c>
      <c r="B16" s="3" t="s">
        <v>12</v>
      </c>
      <c r="C16" s="17"/>
      <c r="D16" s="10"/>
      <c r="E16" s="11" t="s">
        <v>67</v>
      </c>
      <c r="F16" s="11" t="s">
        <v>67</v>
      </c>
      <c r="G16" s="22"/>
      <c r="H16" s="10"/>
      <c r="I16" s="10"/>
      <c r="J16" s="10"/>
      <c r="K16" s="21"/>
      <c r="L16" s="22">
        <f>L13+$A16</f>
        <v>0.31147660818713435</v>
      </c>
      <c r="M16" s="11" t="s">
        <v>67</v>
      </c>
      <c r="N16" s="11"/>
      <c r="O16" s="10"/>
      <c r="P16" s="22">
        <f>P13+$A16</f>
        <v>0.3486111111111112</v>
      </c>
      <c r="Q16" s="22"/>
      <c r="R16" s="11">
        <f>R13+$A16</f>
        <v>0.43194444444444452</v>
      </c>
      <c r="S16" s="11"/>
      <c r="T16" s="10"/>
      <c r="U16" s="10"/>
      <c r="V16" s="6"/>
      <c r="W16" s="21"/>
      <c r="X16" s="11">
        <f>X13+$A16</f>
        <v>0.51527777777777783</v>
      </c>
      <c r="Y16" s="22"/>
      <c r="Z16" s="22">
        <f>Z13+$A16</f>
        <v>0.52013888888888882</v>
      </c>
      <c r="AA16" s="10"/>
      <c r="AB16" s="10"/>
      <c r="AC16" s="10"/>
      <c r="AD16" s="7">
        <f>AD13+$A16</f>
        <v>0.55763888888888891</v>
      </c>
      <c r="AE16" s="11"/>
      <c r="AF16" s="11">
        <f>AF13+$A16</f>
        <v>0.59861111111111109</v>
      </c>
      <c r="AG16" s="22"/>
      <c r="AH16" s="11"/>
      <c r="AI16" s="11">
        <f>AI13+$A16</f>
        <v>0.61944444444444446</v>
      </c>
      <c r="AJ16" s="22"/>
      <c r="AK16" s="11">
        <f>AK13+$A16</f>
        <v>0.64027777777777783</v>
      </c>
      <c r="AL16" s="22"/>
      <c r="AM16" s="11">
        <f>AM13+$A16</f>
        <v>0.65</v>
      </c>
      <c r="AN16" s="10"/>
      <c r="AO16" s="22">
        <f>AO13+$A16</f>
        <v>0.68194444444444446</v>
      </c>
      <c r="AP16" s="22"/>
      <c r="AQ16" s="21"/>
      <c r="AR16" s="22">
        <f>AR13+$A16</f>
        <v>0.72361111111111109</v>
      </c>
      <c r="AS16" s="22"/>
      <c r="AT16" s="21"/>
      <c r="AU16" s="22">
        <f>AU13+$A16</f>
        <v>0.76527777777777772</v>
      </c>
      <c r="AV16" s="22">
        <f>AV13+$A16</f>
        <v>0.80694444444444435</v>
      </c>
      <c r="AW16" s="22">
        <f>AW13+$A16</f>
        <v>0.80694444444444435</v>
      </c>
      <c r="AX16" s="22"/>
      <c r="AY16" s="32"/>
      <c r="AZ16" s="11" t="s">
        <v>67</v>
      </c>
      <c r="BA16" s="11"/>
      <c r="BB16" s="11">
        <f t="shared" ref="BB16:BR16" si="9">BB13+$A16</f>
        <v>0.43194444444444441</v>
      </c>
      <c r="BC16" s="11"/>
      <c r="BD16" s="11"/>
      <c r="BE16" s="11">
        <f t="shared" si="9"/>
        <v>0.56388888888888888</v>
      </c>
      <c r="BF16" s="11"/>
      <c r="BG16" s="11">
        <f t="shared" si="9"/>
        <v>0.68194444444444446</v>
      </c>
      <c r="BH16" s="11"/>
      <c r="BI16" s="22">
        <f t="shared" si="9"/>
        <v>0.80694444444444446</v>
      </c>
      <c r="BJ16" s="32"/>
      <c r="BK16" s="11">
        <f t="shared" ref="BK16" si="10">BK13+$A16</f>
        <v>0.30694444444444441</v>
      </c>
      <c r="BL16" s="11"/>
      <c r="BM16" s="11">
        <f t="shared" si="9"/>
        <v>0.43194444444444441</v>
      </c>
      <c r="BN16" s="11"/>
      <c r="BO16" s="11"/>
      <c r="BP16" s="11">
        <f t="shared" si="9"/>
        <v>0.55694444444444435</v>
      </c>
      <c r="BQ16" s="11"/>
      <c r="BR16" s="11">
        <f t="shared" si="9"/>
        <v>0.68194444444444435</v>
      </c>
      <c r="BS16" s="11"/>
      <c r="BT16" s="11">
        <f t="shared" ref="BT16" si="11">BT13+$A16</f>
        <v>0.80694444444444435</v>
      </c>
      <c r="BU16" s="33"/>
    </row>
    <row r="17" spans="1:107" x14ac:dyDescent="0.25">
      <c r="A17" s="4">
        <v>1.3888888888888889E-3</v>
      </c>
      <c r="B17" s="45" t="s">
        <v>13</v>
      </c>
      <c r="C17" s="72"/>
      <c r="D17" s="46"/>
      <c r="E17" s="52">
        <f>E9+3/1440</f>
        <v>0.25624999999999998</v>
      </c>
      <c r="F17" s="52">
        <f>F9+3/1440</f>
        <v>0.25624999999999998</v>
      </c>
      <c r="G17" s="54"/>
      <c r="H17" s="46"/>
      <c r="I17" s="46"/>
      <c r="J17" s="46"/>
      <c r="K17" s="48"/>
      <c r="L17" s="54">
        <f>L16+$A17</f>
        <v>0.31286549707602324</v>
      </c>
      <c r="M17" s="52" t="s">
        <v>67</v>
      </c>
      <c r="N17" s="52"/>
      <c r="O17" s="46"/>
      <c r="P17" s="54">
        <f>P16+$A17</f>
        <v>0.35000000000000009</v>
      </c>
      <c r="Q17" s="54"/>
      <c r="R17" s="52">
        <f>R16+$A17</f>
        <v>0.4333333333333334</v>
      </c>
      <c r="S17" s="52"/>
      <c r="T17" s="46"/>
      <c r="U17" s="46"/>
      <c r="V17" s="47"/>
      <c r="W17" s="48"/>
      <c r="X17" s="52">
        <f>X16+$A17</f>
        <v>0.51666666666666672</v>
      </c>
      <c r="Y17" s="54"/>
      <c r="Z17" s="54">
        <f>Z16+$A17</f>
        <v>0.5215277777777777</v>
      </c>
      <c r="AA17" s="46"/>
      <c r="AB17" s="46"/>
      <c r="AC17" s="46"/>
      <c r="AD17" s="49">
        <f>AD16+$A17</f>
        <v>0.55902777777777779</v>
      </c>
      <c r="AE17" s="52"/>
      <c r="AF17" s="52">
        <f>AF16+$A17</f>
        <v>0.6</v>
      </c>
      <c r="AG17" s="54"/>
      <c r="AH17" s="52"/>
      <c r="AI17" s="52">
        <f>AI16+$A17</f>
        <v>0.62083333333333335</v>
      </c>
      <c r="AJ17" s="54"/>
      <c r="AK17" s="52">
        <f>AK16+$A17</f>
        <v>0.64166666666666672</v>
      </c>
      <c r="AL17" s="54"/>
      <c r="AM17" s="52">
        <f>AM16+$A17</f>
        <v>0.65138888888888891</v>
      </c>
      <c r="AN17" s="46"/>
      <c r="AO17" s="54">
        <f t="shared" ref="AO17:AU19" si="12">AO16+$A17</f>
        <v>0.68333333333333335</v>
      </c>
      <c r="AP17" s="54"/>
      <c r="AQ17" s="48"/>
      <c r="AR17" s="54">
        <f t="shared" si="12"/>
        <v>0.72499999999999998</v>
      </c>
      <c r="AS17" s="54"/>
      <c r="AT17" s="48"/>
      <c r="AU17" s="54">
        <f t="shared" si="12"/>
        <v>0.76666666666666661</v>
      </c>
      <c r="AV17" s="54">
        <f t="shared" ref="AV17:AW17" si="13">AV16+$A17</f>
        <v>0.80833333333333324</v>
      </c>
      <c r="AW17" s="54">
        <f t="shared" si="13"/>
        <v>0.80833333333333324</v>
      </c>
      <c r="AX17" s="54"/>
      <c r="AY17" s="73"/>
      <c r="AZ17" s="52" t="s">
        <v>67</v>
      </c>
      <c r="BA17" s="52"/>
      <c r="BB17" s="52">
        <f t="shared" ref="BB17:BG19" si="14">BB16+$A17</f>
        <v>0.43333333333333329</v>
      </c>
      <c r="BC17" s="52"/>
      <c r="BD17" s="52"/>
      <c r="BE17" s="52">
        <f t="shared" si="14"/>
        <v>0.56527777777777777</v>
      </c>
      <c r="BF17" s="52"/>
      <c r="BG17" s="52">
        <f t="shared" si="14"/>
        <v>0.68333333333333335</v>
      </c>
      <c r="BH17" s="52"/>
      <c r="BI17" s="54">
        <f t="shared" ref="BI17:BR19" si="15">BI16+$A17</f>
        <v>0.80833333333333335</v>
      </c>
      <c r="BJ17" s="73"/>
      <c r="BK17" s="52">
        <f t="shared" ref="BK17:BK19" si="16">BK16+$A17</f>
        <v>0.30833333333333329</v>
      </c>
      <c r="BL17" s="52"/>
      <c r="BM17" s="52">
        <f t="shared" si="15"/>
        <v>0.43333333333333329</v>
      </c>
      <c r="BN17" s="52"/>
      <c r="BO17" s="52"/>
      <c r="BP17" s="52">
        <f t="shared" si="15"/>
        <v>0.55833333333333324</v>
      </c>
      <c r="BQ17" s="52"/>
      <c r="BR17" s="52">
        <f t="shared" si="15"/>
        <v>0.68333333333333324</v>
      </c>
      <c r="BS17" s="52"/>
      <c r="BT17" s="52">
        <f t="shared" ref="BT17:BT19" si="17">BT16+$A17</f>
        <v>0.80833333333333324</v>
      </c>
      <c r="BU17" s="55"/>
    </row>
    <row r="18" spans="1:107" x14ac:dyDescent="0.25">
      <c r="A18" s="4">
        <v>6.9444444444444447E-4</v>
      </c>
      <c r="B18" s="3" t="s">
        <v>14</v>
      </c>
      <c r="C18" s="17"/>
      <c r="D18" s="10"/>
      <c r="E18" s="11">
        <f t="shared" ref="E18:F19" si="18">E17+$A18</f>
        <v>0.25694444444444442</v>
      </c>
      <c r="F18" s="22">
        <f t="shared" si="18"/>
        <v>0.25694444444444442</v>
      </c>
      <c r="G18" s="22"/>
      <c r="H18" s="10"/>
      <c r="I18" s="10"/>
      <c r="J18" s="10"/>
      <c r="K18" s="21"/>
      <c r="L18" s="22">
        <f>L17+$A18</f>
        <v>0.31355994152046768</v>
      </c>
      <c r="M18" s="11" t="s">
        <v>67</v>
      </c>
      <c r="N18" s="11"/>
      <c r="O18" s="10"/>
      <c r="P18" s="22">
        <f>P17+$A18</f>
        <v>0.35069444444444453</v>
      </c>
      <c r="Q18" s="22"/>
      <c r="R18" s="11">
        <f>R17+$A18</f>
        <v>0.43402777777777785</v>
      </c>
      <c r="S18" s="11"/>
      <c r="T18" s="10"/>
      <c r="U18" s="10"/>
      <c r="V18" s="6"/>
      <c r="W18" s="21"/>
      <c r="X18" s="11">
        <f>X17+$A18</f>
        <v>0.51736111111111116</v>
      </c>
      <c r="Y18" s="22"/>
      <c r="Z18" s="22">
        <f>Z17+$A18</f>
        <v>0.52222222222222214</v>
      </c>
      <c r="AA18" s="10"/>
      <c r="AB18" s="10"/>
      <c r="AC18" s="10"/>
      <c r="AD18" s="22">
        <f>AD17+$A18</f>
        <v>0.55972222222222223</v>
      </c>
      <c r="AE18" s="11"/>
      <c r="AF18" s="11">
        <f t="shared" ref="AF18:AK19" si="19">AF17+$A18</f>
        <v>0.60069444444444442</v>
      </c>
      <c r="AG18" s="22"/>
      <c r="AH18" s="11"/>
      <c r="AI18" s="11">
        <f t="shared" ref="AI18:AI19" si="20">AI17+$A18</f>
        <v>0.62152777777777779</v>
      </c>
      <c r="AJ18" s="22"/>
      <c r="AK18" s="11">
        <f t="shared" si="19"/>
        <v>0.64236111111111116</v>
      </c>
      <c r="AL18" s="22"/>
      <c r="AM18" s="22">
        <f>AM17+$A18</f>
        <v>0.65208333333333335</v>
      </c>
      <c r="AN18" s="10"/>
      <c r="AO18" s="22">
        <f t="shared" si="12"/>
        <v>0.68402777777777779</v>
      </c>
      <c r="AP18" s="22"/>
      <c r="AQ18" s="21"/>
      <c r="AR18" s="22">
        <f t="shared" si="12"/>
        <v>0.72569444444444442</v>
      </c>
      <c r="AS18" s="22"/>
      <c r="AT18" s="21"/>
      <c r="AU18" s="22">
        <f t="shared" si="12"/>
        <v>0.76736111111111105</v>
      </c>
      <c r="AV18" s="22">
        <f t="shared" ref="AV18:AW18" si="21">AV17+$A18</f>
        <v>0.80902777777777768</v>
      </c>
      <c r="AW18" s="22">
        <f t="shared" si="21"/>
        <v>0.80902777777777768</v>
      </c>
      <c r="AX18" s="22"/>
      <c r="AY18" s="32"/>
      <c r="AZ18" s="11" t="s">
        <v>67</v>
      </c>
      <c r="BA18" s="11"/>
      <c r="BB18" s="11">
        <f t="shared" si="14"/>
        <v>0.43402777777777773</v>
      </c>
      <c r="BC18" s="11"/>
      <c r="BD18" s="11"/>
      <c r="BE18" s="11">
        <f t="shared" si="14"/>
        <v>0.56597222222222221</v>
      </c>
      <c r="BF18" s="11"/>
      <c r="BG18" s="11">
        <f t="shared" si="14"/>
        <v>0.68402777777777779</v>
      </c>
      <c r="BH18" s="11"/>
      <c r="BI18" s="22">
        <f t="shared" si="15"/>
        <v>0.80902777777777779</v>
      </c>
      <c r="BJ18" s="32"/>
      <c r="BK18" s="11">
        <f t="shared" si="16"/>
        <v>0.30902777777777773</v>
      </c>
      <c r="BL18" s="11"/>
      <c r="BM18" s="11">
        <f t="shared" si="15"/>
        <v>0.43402777777777773</v>
      </c>
      <c r="BN18" s="11"/>
      <c r="BO18" s="11"/>
      <c r="BP18" s="11">
        <f t="shared" si="15"/>
        <v>0.55902777777777768</v>
      </c>
      <c r="BQ18" s="11"/>
      <c r="BR18" s="11">
        <f t="shared" si="15"/>
        <v>0.68402777777777768</v>
      </c>
      <c r="BS18" s="11"/>
      <c r="BT18" s="11">
        <f t="shared" si="17"/>
        <v>0.80902777777777768</v>
      </c>
      <c r="BU18" s="33"/>
    </row>
    <row r="19" spans="1:107" x14ac:dyDescent="0.25">
      <c r="A19" s="4">
        <v>6.9444444444444447E-4</v>
      </c>
      <c r="B19" s="45" t="s">
        <v>15</v>
      </c>
      <c r="C19" s="72"/>
      <c r="D19" s="46"/>
      <c r="E19" s="52">
        <f t="shared" si="18"/>
        <v>0.25763888888888886</v>
      </c>
      <c r="F19" s="54">
        <f t="shared" si="18"/>
        <v>0.25763888888888886</v>
      </c>
      <c r="G19" s="54"/>
      <c r="H19" s="46"/>
      <c r="I19" s="46"/>
      <c r="J19" s="46"/>
      <c r="K19" s="48"/>
      <c r="L19" s="54">
        <f>L18+$A19</f>
        <v>0.31425438596491212</v>
      </c>
      <c r="M19" s="52" t="s">
        <v>67</v>
      </c>
      <c r="N19" s="52"/>
      <c r="O19" s="46"/>
      <c r="P19" s="54">
        <f>P18+$A19</f>
        <v>0.35138888888888897</v>
      </c>
      <c r="Q19" s="54"/>
      <c r="R19" s="52">
        <f>R18+$A19</f>
        <v>0.43472222222222229</v>
      </c>
      <c r="S19" s="52"/>
      <c r="T19" s="46"/>
      <c r="U19" s="46"/>
      <c r="V19" s="47"/>
      <c r="W19" s="48"/>
      <c r="X19" s="52">
        <f>X18+$A19</f>
        <v>0.5180555555555556</v>
      </c>
      <c r="Y19" s="54"/>
      <c r="Z19" s="54">
        <f>Z18+$A19</f>
        <v>0.52291666666666659</v>
      </c>
      <c r="AA19" s="46"/>
      <c r="AB19" s="46"/>
      <c r="AC19" s="46"/>
      <c r="AD19" s="54">
        <f>AD18+$A19</f>
        <v>0.56041666666666667</v>
      </c>
      <c r="AE19" s="52"/>
      <c r="AF19" s="52">
        <f t="shared" si="19"/>
        <v>0.60138888888888886</v>
      </c>
      <c r="AG19" s="54"/>
      <c r="AH19" s="52"/>
      <c r="AI19" s="52">
        <f t="shared" si="20"/>
        <v>0.62222222222222223</v>
      </c>
      <c r="AJ19" s="54"/>
      <c r="AK19" s="52">
        <f t="shared" si="19"/>
        <v>0.6430555555555556</v>
      </c>
      <c r="AL19" s="54"/>
      <c r="AM19" s="54">
        <f>AM18+$A19</f>
        <v>0.65277777777777779</v>
      </c>
      <c r="AN19" s="46"/>
      <c r="AO19" s="54">
        <f t="shared" si="12"/>
        <v>0.68472222222222223</v>
      </c>
      <c r="AP19" s="54"/>
      <c r="AQ19" s="48"/>
      <c r="AR19" s="54">
        <f t="shared" si="12"/>
        <v>0.72638888888888886</v>
      </c>
      <c r="AS19" s="54"/>
      <c r="AT19" s="48"/>
      <c r="AU19" s="54">
        <f t="shared" si="12"/>
        <v>0.76805555555555549</v>
      </c>
      <c r="AV19" s="54">
        <f t="shared" ref="AV19:AW19" si="22">AV18+$A19</f>
        <v>0.80972222222222212</v>
      </c>
      <c r="AW19" s="54">
        <f t="shared" si="22"/>
        <v>0.80972222222222212</v>
      </c>
      <c r="AX19" s="54"/>
      <c r="AY19" s="73"/>
      <c r="AZ19" s="52" t="s">
        <v>67</v>
      </c>
      <c r="BA19" s="52"/>
      <c r="BB19" s="52">
        <f t="shared" si="14"/>
        <v>0.43472222222222218</v>
      </c>
      <c r="BC19" s="52"/>
      <c r="BD19" s="52"/>
      <c r="BE19" s="52">
        <f t="shared" si="14"/>
        <v>0.56666666666666665</v>
      </c>
      <c r="BF19" s="52"/>
      <c r="BG19" s="52">
        <f t="shared" si="14"/>
        <v>0.68472222222222223</v>
      </c>
      <c r="BH19" s="52"/>
      <c r="BI19" s="54">
        <f t="shared" si="15"/>
        <v>0.80972222222222223</v>
      </c>
      <c r="BJ19" s="73"/>
      <c r="BK19" s="52">
        <f t="shared" si="16"/>
        <v>0.30972222222222218</v>
      </c>
      <c r="BL19" s="52"/>
      <c r="BM19" s="52">
        <f t="shared" si="15"/>
        <v>0.43472222222222218</v>
      </c>
      <c r="BN19" s="52"/>
      <c r="BO19" s="52"/>
      <c r="BP19" s="52">
        <f t="shared" si="15"/>
        <v>0.55972222222222212</v>
      </c>
      <c r="BQ19" s="52"/>
      <c r="BR19" s="52">
        <f t="shared" si="15"/>
        <v>0.68472222222222212</v>
      </c>
      <c r="BS19" s="52"/>
      <c r="BT19" s="52">
        <f t="shared" si="17"/>
        <v>0.80972222222222212</v>
      </c>
      <c r="BU19" s="55"/>
    </row>
    <row r="20" spans="1:107" x14ac:dyDescent="0.25">
      <c r="B20" s="3" t="s">
        <v>20</v>
      </c>
      <c r="C20" s="17"/>
      <c r="D20" s="10"/>
      <c r="E20" s="11" t="s">
        <v>67</v>
      </c>
      <c r="F20" s="22" t="s">
        <v>67</v>
      </c>
      <c r="G20" s="22"/>
      <c r="H20" s="10"/>
      <c r="I20" s="10"/>
      <c r="J20" s="10"/>
      <c r="K20" s="21"/>
      <c r="L20" s="22" t="s">
        <v>67</v>
      </c>
      <c r="M20" s="11" t="s">
        <v>67</v>
      </c>
      <c r="N20" s="11"/>
      <c r="O20" s="10"/>
      <c r="P20" s="22" t="s">
        <v>67</v>
      </c>
      <c r="Q20" s="22"/>
      <c r="R20" s="11" t="s">
        <v>67</v>
      </c>
      <c r="S20" s="11"/>
      <c r="T20" s="10"/>
      <c r="U20" s="10"/>
      <c r="V20" s="6"/>
      <c r="W20" s="21"/>
      <c r="X20" s="11" t="s">
        <v>67</v>
      </c>
      <c r="Y20" s="22"/>
      <c r="Z20" s="22" t="s">
        <v>67</v>
      </c>
      <c r="AA20" s="10"/>
      <c r="AB20" s="10"/>
      <c r="AC20" s="10"/>
      <c r="AD20" s="22" t="s">
        <v>67</v>
      </c>
      <c r="AE20" s="11"/>
      <c r="AF20" s="11" t="s">
        <v>67</v>
      </c>
      <c r="AG20" s="22"/>
      <c r="AH20" s="11"/>
      <c r="AI20" s="11" t="s">
        <v>67</v>
      </c>
      <c r="AJ20" s="22"/>
      <c r="AK20" s="11" t="s">
        <v>67</v>
      </c>
      <c r="AL20" s="22"/>
      <c r="AM20" s="22" t="s">
        <v>67</v>
      </c>
      <c r="AN20" s="10"/>
      <c r="AO20" s="22" t="s">
        <v>67</v>
      </c>
      <c r="AP20" s="22"/>
      <c r="AQ20" s="21"/>
      <c r="AR20" s="22" t="s">
        <v>67</v>
      </c>
      <c r="AS20" s="22"/>
      <c r="AT20" s="21"/>
      <c r="AU20" s="22" t="s">
        <v>67</v>
      </c>
      <c r="AV20" s="22" t="s">
        <v>67</v>
      </c>
      <c r="AW20" s="22" t="s">
        <v>67</v>
      </c>
      <c r="AX20" s="22"/>
      <c r="AY20" s="32"/>
      <c r="AZ20" s="11" t="s">
        <v>67</v>
      </c>
      <c r="BA20" s="11"/>
      <c r="BB20" s="11" t="s">
        <v>67</v>
      </c>
      <c r="BC20" s="11"/>
      <c r="BD20" s="11"/>
      <c r="BE20" s="11" t="s">
        <v>67</v>
      </c>
      <c r="BF20" s="11"/>
      <c r="BG20" s="11" t="s">
        <v>67</v>
      </c>
      <c r="BH20" s="11"/>
      <c r="BI20" s="22" t="s">
        <v>67</v>
      </c>
      <c r="BJ20" s="32"/>
      <c r="BK20" s="11" t="s">
        <v>67</v>
      </c>
      <c r="BL20" s="11"/>
      <c r="BM20" s="11" t="s">
        <v>67</v>
      </c>
      <c r="BN20" s="11"/>
      <c r="BO20" s="11"/>
      <c r="BP20" s="11" t="s">
        <v>67</v>
      </c>
      <c r="BQ20" s="11"/>
      <c r="BR20" s="11" t="s">
        <v>67</v>
      </c>
      <c r="BS20" s="11"/>
      <c r="BT20" s="11" t="s">
        <v>67</v>
      </c>
      <c r="BU20" s="33"/>
    </row>
    <row r="21" spans="1:107" x14ac:dyDescent="0.25">
      <c r="B21" s="45" t="s">
        <v>21</v>
      </c>
      <c r="C21" s="72"/>
      <c r="D21" s="46"/>
      <c r="E21" s="52" t="s">
        <v>67</v>
      </c>
      <c r="F21" s="54" t="s">
        <v>67</v>
      </c>
      <c r="G21" s="54"/>
      <c r="H21" s="46"/>
      <c r="I21" s="46"/>
      <c r="J21" s="46"/>
      <c r="K21" s="48"/>
      <c r="L21" s="54" t="s">
        <v>67</v>
      </c>
      <c r="M21" s="52" t="s">
        <v>67</v>
      </c>
      <c r="N21" s="52"/>
      <c r="O21" s="46"/>
      <c r="P21" s="54" t="s">
        <v>67</v>
      </c>
      <c r="Q21" s="54"/>
      <c r="R21" s="52" t="s">
        <v>67</v>
      </c>
      <c r="S21" s="52"/>
      <c r="T21" s="46"/>
      <c r="U21" s="46"/>
      <c r="V21" s="47"/>
      <c r="W21" s="48"/>
      <c r="X21" s="52" t="s">
        <v>67</v>
      </c>
      <c r="Y21" s="54"/>
      <c r="Z21" s="54" t="s">
        <v>67</v>
      </c>
      <c r="AA21" s="46"/>
      <c r="AB21" s="46"/>
      <c r="AC21" s="46"/>
      <c r="AD21" s="54" t="s">
        <v>67</v>
      </c>
      <c r="AE21" s="52"/>
      <c r="AF21" s="52" t="s">
        <v>67</v>
      </c>
      <c r="AG21" s="54"/>
      <c r="AH21" s="52"/>
      <c r="AI21" s="52" t="s">
        <v>67</v>
      </c>
      <c r="AJ21" s="54"/>
      <c r="AK21" s="52" t="s">
        <v>67</v>
      </c>
      <c r="AL21" s="54"/>
      <c r="AM21" s="54" t="s">
        <v>67</v>
      </c>
      <c r="AN21" s="46"/>
      <c r="AO21" s="54" t="s">
        <v>67</v>
      </c>
      <c r="AP21" s="54"/>
      <c r="AQ21" s="48"/>
      <c r="AR21" s="54" t="s">
        <v>67</v>
      </c>
      <c r="AS21" s="54"/>
      <c r="AT21" s="48"/>
      <c r="AU21" s="54" t="s">
        <v>67</v>
      </c>
      <c r="AV21" s="54" t="s">
        <v>67</v>
      </c>
      <c r="AW21" s="54" t="s">
        <v>67</v>
      </c>
      <c r="AX21" s="54"/>
      <c r="AY21" s="73"/>
      <c r="AZ21" s="52" t="s">
        <v>67</v>
      </c>
      <c r="BA21" s="52"/>
      <c r="BB21" s="52" t="s">
        <v>67</v>
      </c>
      <c r="BC21" s="52"/>
      <c r="BD21" s="52"/>
      <c r="BE21" s="52" t="s">
        <v>67</v>
      </c>
      <c r="BF21" s="52"/>
      <c r="BG21" s="52" t="s">
        <v>67</v>
      </c>
      <c r="BH21" s="52"/>
      <c r="BI21" s="54" t="s">
        <v>67</v>
      </c>
      <c r="BJ21" s="73"/>
      <c r="BK21" s="52" t="s">
        <v>67</v>
      </c>
      <c r="BL21" s="52"/>
      <c r="BM21" s="52" t="s">
        <v>67</v>
      </c>
      <c r="BN21" s="52"/>
      <c r="BO21" s="52"/>
      <c r="BP21" s="52" t="s">
        <v>67</v>
      </c>
      <c r="BQ21" s="52"/>
      <c r="BR21" s="52" t="s">
        <v>67</v>
      </c>
      <c r="BS21" s="52"/>
      <c r="BT21" s="52" t="s">
        <v>67</v>
      </c>
      <c r="BU21" s="55"/>
    </row>
    <row r="22" spans="1:107" x14ac:dyDescent="0.25">
      <c r="A22" s="4">
        <v>2.0833333333333333E-3</v>
      </c>
      <c r="B22" s="3" t="s">
        <v>16</v>
      </c>
      <c r="C22" s="17"/>
      <c r="D22" s="10"/>
      <c r="E22" s="11">
        <f>E19+$A22</f>
        <v>0.25972222222222219</v>
      </c>
      <c r="F22" s="22">
        <f>F19+$A22</f>
        <v>0.25972222222222219</v>
      </c>
      <c r="G22" s="22"/>
      <c r="H22" s="10"/>
      <c r="I22" s="10"/>
      <c r="J22" s="10"/>
      <c r="K22" s="21"/>
      <c r="L22" s="22">
        <f>L19+$A22</f>
        <v>0.31633771929824545</v>
      </c>
      <c r="M22" s="11" t="s">
        <v>67</v>
      </c>
      <c r="N22" s="11"/>
      <c r="O22" s="10"/>
      <c r="P22" s="22">
        <f>P19+$A22</f>
        <v>0.3534722222222223</v>
      </c>
      <c r="Q22" s="22"/>
      <c r="R22" s="11">
        <f>R19+$A22</f>
        <v>0.43680555555555561</v>
      </c>
      <c r="S22" s="11"/>
      <c r="T22" s="10"/>
      <c r="U22" s="10"/>
      <c r="V22" s="6"/>
      <c r="W22" s="21"/>
      <c r="X22" s="11">
        <f>X19+$A22</f>
        <v>0.52013888888888893</v>
      </c>
      <c r="Y22" s="22"/>
      <c r="Z22" s="22">
        <f>Z19+$A22</f>
        <v>0.52499999999999991</v>
      </c>
      <c r="AA22" s="10"/>
      <c r="AB22" s="10"/>
      <c r="AC22" s="10"/>
      <c r="AD22" s="22">
        <f>AD19+$A22</f>
        <v>0.5625</v>
      </c>
      <c r="AE22" s="11"/>
      <c r="AF22" s="11">
        <f>AF19+$A22</f>
        <v>0.60347222222222219</v>
      </c>
      <c r="AG22" s="22"/>
      <c r="AH22" s="10"/>
      <c r="AI22" s="22">
        <f>AI19+$A22</f>
        <v>0.62430555555555556</v>
      </c>
      <c r="AJ22" s="22"/>
      <c r="AK22" s="11">
        <f>AK19+$A22</f>
        <v>0.64513888888888893</v>
      </c>
      <c r="AL22" s="22"/>
      <c r="AM22" s="22">
        <f>AM19+$A22</f>
        <v>0.65486111111111112</v>
      </c>
      <c r="AN22" s="10"/>
      <c r="AO22" s="22">
        <f>AO19+$A22</f>
        <v>0.68680555555555556</v>
      </c>
      <c r="AP22" s="22"/>
      <c r="AQ22" s="21"/>
      <c r="AR22" s="22">
        <f>AR19+$A22</f>
        <v>0.72847222222222219</v>
      </c>
      <c r="AS22" s="22"/>
      <c r="AT22" s="21"/>
      <c r="AU22" s="22">
        <f>AU19+$A22</f>
        <v>0.77013888888888882</v>
      </c>
      <c r="AV22" s="22">
        <f>AV19+$A22</f>
        <v>0.81180555555555545</v>
      </c>
      <c r="AW22" s="22">
        <f>AW19+$A22</f>
        <v>0.81180555555555545</v>
      </c>
      <c r="AX22" s="22"/>
      <c r="AY22" s="32"/>
      <c r="AZ22" s="11" t="s">
        <v>67</v>
      </c>
      <c r="BA22" s="11"/>
      <c r="BB22" s="11">
        <f t="shared" ref="BB22:BR22" si="23">BB19+$A22</f>
        <v>0.4368055555555555</v>
      </c>
      <c r="BC22" s="11"/>
      <c r="BD22" s="11"/>
      <c r="BE22" s="11">
        <f t="shared" si="23"/>
        <v>0.56874999999999998</v>
      </c>
      <c r="BF22" s="11"/>
      <c r="BG22" s="11">
        <f t="shared" si="23"/>
        <v>0.68680555555555556</v>
      </c>
      <c r="BH22" s="11"/>
      <c r="BI22" s="22">
        <f t="shared" si="23"/>
        <v>0.81180555555555556</v>
      </c>
      <c r="BJ22" s="32"/>
      <c r="BK22" s="11">
        <f t="shared" ref="BK22" si="24">BK19+$A22</f>
        <v>0.3118055555555555</v>
      </c>
      <c r="BL22" s="11"/>
      <c r="BM22" s="11">
        <f t="shared" si="23"/>
        <v>0.4368055555555555</v>
      </c>
      <c r="BN22" s="11"/>
      <c r="BO22" s="11"/>
      <c r="BP22" s="11">
        <f t="shared" si="23"/>
        <v>0.56180555555555545</v>
      </c>
      <c r="BQ22" s="11"/>
      <c r="BR22" s="11">
        <f t="shared" si="23"/>
        <v>0.68680555555555545</v>
      </c>
      <c r="BS22" s="11"/>
      <c r="BT22" s="11">
        <f t="shared" ref="BT22" si="25">BT19+$A22</f>
        <v>0.81180555555555545</v>
      </c>
      <c r="BU22" s="33"/>
    </row>
    <row r="23" spans="1:107" s="62" customFormat="1" x14ac:dyDescent="0.25">
      <c r="A23" s="100"/>
      <c r="B23" s="101" t="s">
        <v>114</v>
      </c>
      <c r="C23" s="102"/>
      <c r="D23" s="103"/>
      <c r="E23" s="104"/>
      <c r="F23" s="105"/>
      <c r="G23" s="105"/>
      <c r="H23" s="103"/>
      <c r="I23" s="103"/>
      <c r="J23" s="103"/>
      <c r="K23" s="106"/>
      <c r="L23" s="105"/>
      <c r="M23" s="104"/>
      <c r="N23" s="104"/>
      <c r="O23" s="103"/>
      <c r="P23" s="105"/>
      <c r="Q23" s="105"/>
      <c r="R23" s="104"/>
      <c r="S23" s="104"/>
      <c r="T23" s="103"/>
      <c r="U23" s="103"/>
      <c r="V23" s="107"/>
      <c r="W23" s="106"/>
      <c r="X23" s="104"/>
      <c r="Y23" s="105"/>
      <c r="Z23" s="105">
        <v>0.52430555555555558</v>
      </c>
      <c r="AA23" s="103"/>
      <c r="AB23" s="103"/>
      <c r="AC23" s="103"/>
      <c r="AD23" s="105"/>
      <c r="AE23" s="104"/>
      <c r="AF23" s="104"/>
      <c r="AG23" s="105"/>
      <c r="AH23" s="103"/>
      <c r="AI23" s="105"/>
      <c r="AJ23" s="105"/>
      <c r="AK23" s="104"/>
      <c r="AL23" s="105"/>
      <c r="AM23" s="105"/>
      <c r="AN23" s="103"/>
      <c r="AO23" s="105"/>
      <c r="AP23" s="105"/>
      <c r="AQ23" s="106"/>
      <c r="AR23" s="105"/>
      <c r="AS23" s="105"/>
      <c r="AT23" s="106"/>
      <c r="AU23" s="105"/>
      <c r="AV23" s="105"/>
      <c r="AW23" s="105"/>
      <c r="AX23" s="105"/>
      <c r="AY23" s="108"/>
      <c r="AZ23" s="104"/>
      <c r="BA23" s="104"/>
      <c r="BB23" s="104"/>
      <c r="BC23" s="104"/>
      <c r="BD23" s="104"/>
      <c r="BE23" s="104"/>
      <c r="BF23" s="104"/>
      <c r="BG23" s="104"/>
      <c r="BH23" s="104"/>
      <c r="BI23" s="105"/>
      <c r="BJ23" s="108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9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1:107" x14ac:dyDescent="0.25">
      <c r="A24" s="4">
        <v>2.0833333333333333E-3</v>
      </c>
      <c r="B24" s="45" t="s">
        <v>17</v>
      </c>
      <c r="C24" s="72"/>
      <c r="D24" s="46"/>
      <c r="E24" s="52">
        <f>E22+$A24</f>
        <v>0.26180555555555551</v>
      </c>
      <c r="F24" s="54">
        <f>F22+$A24</f>
        <v>0.26180555555555551</v>
      </c>
      <c r="G24" s="54"/>
      <c r="H24" s="46"/>
      <c r="I24" s="46"/>
      <c r="J24" s="46"/>
      <c r="K24" s="48"/>
      <c r="L24" s="54">
        <f>L22+$A24</f>
        <v>0.31842105263157877</v>
      </c>
      <c r="M24" s="52" t="s">
        <v>67</v>
      </c>
      <c r="N24" s="52"/>
      <c r="O24" s="46"/>
      <c r="P24" s="54">
        <f>P22+$A24</f>
        <v>0.35555555555555562</v>
      </c>
      <c r="Q24" s="54"/>
      <c r="R24" s="52">
        <f>R22+$A24</f>
        <v>0.43888888888888894</v>
      </c>
      <c r="S24" s="52"/>
      <c r="T24" s="46"/>
      <c r="U24" s="46"/>
      <c r="V24" s="47"/>
      <c r="W24" s="48"/>
      <c r="X24" s="52">
        <f>X22+$A24</f>
        <v>0.52222222222222225</v>
      </c>
      <c r="Y24" s="54"/>
      <c r="Z24" s="52">
        <f>Z22+$A24</f>
        <v>0.52708333333333324</v>
      </c>
      <c r="AA24" s="46"/>
      <c r="AB24" s="46"/>
      <c r="AC24" s="46"/>
      <c r="AD24" s="52">
        <f>AD22+$A24</f>
        <v>0.56458333333333333</v>
      </c>
      <c r="AE24" s="52"/>
      <c r="AF24" s="52">
        <f>AF22+$A24</f>
        <v>0.60555555555555551</v>
      </c>
      <c r="AG24" s="54"/>
      <c r="AH24" s="46"/>
      <c r="AI24" s="54">
        <f>AI22+$A24</f>
        <v>0.62638888888888888</v>
      </c>
      <c r="AJ24" s="54"/>
      <c r="AK24" s="52">
        <f>AK22+$A24</f>
        <v>0.64722222222222225</v>
      </c>
      <c r="AL24" s="54"/>
      <c r="AM24" s="54">
        <f>AM22+$A24</f>
        <v>0.65694444444444444</v>
      </c>
      <c r="AN24" s="46"/>
      <c r="AO24" s="54">
        <f>AO22+$A24</f>
        <v>0.68888888888888888</v>
      </c>
      <c r="AP24" s="54"/>
      <c r="AQ24" s="48"/>
      <c r="AR24" s="54">
        <f>AR22+$A24</f>
        <v>0.73055555555555551</v>
      </c>
      <c r="AS24" s="54"/>
      <c r="AT24" s="48"/>
      <c r="AU24" s="54">
        <f>AU22+$A24</f>
        <v>0.77222222222222214</v>
      </c>
      <c r="AV24" s="54">
        <f>AV22+$A24</f>
        <v>0.81388888888888877</v>
      </c>
      <c r="AW24" s="54"/>
      <c r="AX24" s="48"/>
      <c r="AY24" s="73"/>
      <c r="AZ24" s="52" t="s">
        <v>67</v>
      </c>
      <c r="BA24" s="52"/>
      <c r="BB24" s="52">
        <f>BB22+$A24</f>
        <v>0.43888888888888883</v>
      </c>
      <c r="BC24" s="52"/>
      <c r="BD24" s="52"/>
      <c r="BE24" s="52">
        <f>BE22+$A24</f>
        <v>0.5708333333333333</v>
      </c>
      <c r="BF24" s="52"/>
      <c r="BG24" s="52">
        <f>BG22+$A24</f>
        <v>0.68888888888888888</v>
      </c>
      <c r="BH24" s="52"/>
      <c r="BI24" s="54">
        <f>BI22+$A24</f>
        <v>0.81388888888888888</v>
      </c>
      <c r="BJ24" s="73"/>
      <c r="BK24" s="52">
        <f>BK22+$A24</f>
        <v>0.31388888888888883</v>
      </c>
      <c r="BL24" s="52"/>
      <c r="BM24" s="52">
        <f>BM22+$A24</f>
        <v>0.43888888888888883</v>
      </c>
      <c r="BN24" s="52"/>
      <c r="BO24" s="52"/>
      <c r="BP24" s="52">
        <f>BP22+$A24</f>
        <v>0.56388888888888877</v>
      </c>
      <c r="BQ24" s="52"/>
      <c r="BR24" s="52">
        <f>BR22+$A24</f>
        <v>0.68888888888888877</v>
      </c>
      <c r="BS24" s="52"/>
      <c r="BT24" s="52">
        <f>BT22+$A24</f>
        <v>0.81388888888888877</v>
      </c>
      <c r="BU24" s="55"/>
    </row>
    <row r="25" spans="1:107" x14ac:dyDescent="0.25">
      <c r="A25" s="4"/>
      <c r="B25" s="3" t="s">
        <v>108</v>
      </c>
      <c r="C25" s="17"/>
      <c r="D25" s="10"/>
      <c r="E25" s="11" t="s">
        <v>67</v>
      </c>
      <c r="F25" s="11" t="s">
        <v>67</v>
      </c>
      <c r="G25" s="22"/>
      <c r="H25" s="10"/>
      <c r="I25" s="10"/>
      <c r="J25" s="10"/>
      <c r="K25" s="21"/>
      <c r="L25" s="11" t="s">
        <v>67</v>
      </c>
      <c r="M25" s="11" t="s">
        <v>67</v>
      </c>
      <c r="N25" s="11"/>
      <c r="O25" s="10"/>
      <c r="P25" s="11" t="s">
        <v>67</v>
      </c>
      <c r="Q25" s="22"/>
      <c r="R25" s="11" t="s">
        <v>67</v>
      </c>
      <c r="S25" s="11"/>
      <c r="T25" s="10"/>
      <c r="U25" s="10"/>
      <c r="V25" s="6"/>
      <c r="W25" s="21"/>
      <c r="X25" s="11" t="s">
        <v>67</v>
      </c>
      <c r="Y25" s="22"/>
      <c r="Z25" s="11" t="s">
        <v>67</v>
      </c>
      <c r="AA25" s="10"/>
      <c r="AB25" s="10"/>
      <c r="AC25" s="10"/>
      <c r="AD25" s="11" t="s">
        <v>67</v>
      </c>
      <c r="AE25" s="11"/>
      <c r="AF25" s="11" t="s">
        <v>67</v>
      </c>
      <c r="AG25" s="22"/>
      <c r="AH25" s="10"/>
      <c r="AI25" s="11">
        <f>AI24+2/1440</f>
        <v>0.62777777777777777</v>
      </c>
      <c r="AJ25" s="22"/>
      <c r="AK25" s="11" t="s">
        <v>67</v>
      </c>
      <c r="AL25" s="22"/>
      <c r="AM25" s="11" t="s">
        <v>67</v>
      </c>
      <c r="AN25" s="10"/>
      <c r="AO25" s="11" t="s">
        <v>67</v>
      </c>
      <c r="AP25" s="22"/>
      <c r="AQ25" s="21"/>
      <c r="AR25" s="11" t="s">
        <v>67</v>
      </c>
      <c r="AS25" s="22"/>
      <c r="AT25" s="21"/>
      <c r="AU25" s="11" t="s">
        <v>67</v>
      </c>
      <c r="AV25" s="11" t="s">
        <v>67</v>
      </c>
      <c r="AW25" s="11"/>
      <c r="AX25" s="21"/>
      <c r="AY25" s="32"/>
      <c r="AZ25" s="11" t="s">
        <v>67</v>
      </c>
      <c r="BA25" s="11"/>
      <c r="BB25" s="11" t="s">
        <v>67</v>
      </c>
      <c r="BC25" s="11"/>
      <c r="BD25" s="11"/>
      <c r="BE25" s="11" t="s">
        <v>67</v>
      </c>
      <c r="BF25" s="11"/>
      <c r="BG25" s="11" t="s">
        <v>67</v>
      </c>
      <c r="BH25" s="11"/>
      <c r="BI25" s="11" t="s">
        <v>67</v>
      </c>
      <c r="BJ25" s="32"/>
      <c r="BK25" s="11" t="s">
        <v>67</v>
      </c>
      <c r="BL25" s="11"/>
      <c r="BM25" s="11" t="s">
        <v>67</v>
      </c>
      <c r="BN25" s="11"/>
      <c r="BO25" s="11"/>
      <c r="BP25" s="11" t="s">
        <v>67</v>
      </c>
      <c r="BQ25" s="11"/>
      <c r="BR25" s="11" t="s">
        <v>67</v>
      </c>
      <c r="BS25" s="11"/>
      <c r="BT25" s="11" t="s">
        <v>67</v>
      </c>
      <c r="BU25" s="33"/>
    </row>
    <row r="26" spans="1:107" x14ac:dyDescent="0.25">
      <c r="A26" s="4">
        <v>1.3888888888888889E-3</v>
      </c>
      <c r="B26" s="45" t="s">
        <v>18</v>
      </c>
      <c r="C26" s="72"/>
      <c r="D26" s="46"/>
      <c r="E26" s="52">
        <f>E24+$A26</f>
        <v>0.2631944444444444</v>
      </c>
      <c r="F26" s="54">
        <f>F24+$A26</f>
        <v>0.2631944444444444</v>
      </c>
      <c r="G26" s="54"/>
      <c r="H26" s="46"/>
      <c r="I26" s="46"/>
      <c r="J26" s="46"/>
      <c r="K26" s="48"/>
      <c r="L26" s="54">
        <f>L24+$A26</f>
        <v>0.31980994152046766</v>
      </c>
      <c r="M26" s="52" t="s">
        <v>67</v>
      </c>
      <c r="N26" s="52"/>
      <c r="O26" s="46"/>
      <c r="P26" s="54">
        <f>P24+$A26</f>
        <v>0.35694444444444451</v>
      </c>
      <c r="Q26" s="54"/>
      <c r="R26" s="52">
        <f>R24+$A26</f>
        <v>0.44027777777777782</v>
      </c>
      <c r="S26" s="52"/>
      <c r="T26" s="46"/>
      <c r="U26" s="46"/>
      <c r="V26" s="47"/>
      <c r="W26" s="48"/>
      <c r="X26" s="52">
        <f>X24+$A26</f>
        <v>0.52361111111111114</v>
      </c>
      <c r="Y26" s="54"/>
      <c r="Z26" s="52">
        <f>Z24+$A26</f>
        <v>0.52847222222222212</v>
      </c>
      <c r="AA26" s="46"/>
      <c r="AB26" s="46"/>
      <c r="AC26" s="46"/>
      <c r="AD26" s="52">
        <f>AD24+$A26</f>
        <v>0.56597222222222221</v>
      </c>
      <c r="AE26" s="52"/>
      <c r="AF26" s="52">
        <f>AF24+$A26</f>
        <v>0.6069444444444444</v>
      </c>
      <c r="AG26" s="54"/>
      <c r="AH26" s="46"/>
      <c r="AI26" s="54" t="s">
        <v>67</v>
      </c>
      <c r="AJ26" s="54"/>
      <c r="AK26" s="52">
        <f>AK24+$A26</f>
        <v>0.64861111111111114</v>
      </c>
      <c r="AL26" s="54"/>
      <c r="AM26" s="54">
        <f>AM24+$A26</f>
        <v>0.65833333333333333</v>
      </c>
      <c r="AN26" s="46"/>
      <c r="AO26" s="54">
        <f>AO24+$A26</f>
        <v>0.69027777777777777</v>
      </c>
      <c r="AP26" s="54"/>
      <c r="AQ26" s="48"/>
      <c r="AR26" s="54">
        <f>AR24+$A26</f>
        <v>0.7319444444444444</v>
      </c>
      <c r="AS26" s="54"/>
      <c r="AT26" s="48"/>
      <c r="AU26" s="54">
        <f>AU24+$A26</f>
        <v>0.77361111111111103</v>
      </c>
      <c r="AV26" s="54">
        <f>AV24+$A26</f>
        <v>0.81527777777777766</v>
      </c>
      <c r="AW26" s="54"/>
      <c r="AX26" s="48"/>
      <c r="AY26" s="73"/>
      <c r="AZ26" s="52" t="s">
        <v>67</v>
      </c>
      <c r="BA26" s="52"/>
      <c r="BB26" s="52">
        <f>BB24+$A26</f>
        <v>0.44027777777777771</v>
      </c>
      <c r="BC26" s="52"/>
      <c r="BD26" s="52"/>
      <c r="BE26" s="52">
        <f>BE24+$A26</f>
        <v>0.57222222222222219</v>
      </c>
      <c r="BF26" s="52"/>
      <c r="BG26" s="52">
        <f>BG24+$A26</f>
        <v>0.69027777777777777</v>
      </c>
      <c r="BH26" s="52"/>
      <c r="BI26" s="54">
        <f>BI24+$A26</f>
        <v>0.81527777777777777</v>
      </c>
      <c r="BJ26" s="73"/>
      <c r="BK26" s="52">
        <f>BK24+$A26</f>
        <v>0.31527777777777771</v>
      </c>
      <c r="BL26" s="52"/>
      <c r="BM26" s="52">
        <f>BM24+$A26</f>
        <v>0.44027777777777771</v>
      </c>
      <c r="BN26" s="52"/>
      <c r="BO26" s="52"/>
      <c r="BP26" s="52">
        <f>BP24+$A26</f>
        <v>0.56527777777777766</v>
      </c>
      <c r="BQ26" s="52"/>
      <c r="BR26" s="52">
        <f>BR24+$A26</f>
        <v>0.69027777777777766</v>
      </c>
      <c r="BS26" s="52"/>
      <c r="BT26" s="52">
        <f>BT24+$A26</f>
        <v>0.81527777777777766</v>
      </c>
      <c r="BU26" s="55"/>
    </row>
    <row r="27" spans="1:107" x14ac:dyDescent="0.25">
      <c r="A27" s="4">
        <v>6.9444444444444447E-4</v>
      </c>
      <c r="B27" s="3" t="s">
        <v>19</v>
      </c>
      <c r="C27" s="17"/>
      <c r="D27" s="10"/>
      <c r="E27" s="11">
        <f t="shared" ref="E27:F27" si="26">E26+$A27</f>
        <v>0.26388888888888884</v>
      </c>
      <c r="F27" s="22">
        <f t="shared" si="26"/>
        <v>0.26388888888888884</v>
      </c>
      <c r="G27" s="22"/>
      <c r="H27" s="10"/>
      <c r="I27" s="10"/>
      <c r="J27" s="10"/>
      <c r="K27" s="21"/>
      <c r="L27" s="22">
        <f>L26+$A27</f>
        <v>0.3205043859649121</v>
      </c>
      <c r="M27" s="11" t="s">
        <v>67</v>
      </c>
      <c r="N27" s="11"/>
      <c r="O27" s="10"/>
      <c r="P27" s="22">
        <f>P26+$A27</f>
        <v>0.35763888888888895</v>
      </c>
      <c r="Q27" s="22"/>
      <c r="R27" s="11">
        <f>R26+$A27</f>
        <v>0.44097222222222227</v>
      </c>
      <c r="S27" s="11"/>
      <c r="T27" s="10"/>
      <c r="U27" s="10"/>
      <c r="V27" s="6"/>
      <c r="W27" s="21"/>
      <c r="X27" s="11">
        <f>X26+$A27</f>
        <v>0.52430555555555558</v>
      </c>
      <c r="Y27" s="22"/>
      <c r="Z27" s="11">
        <f>Z26+$A27</f>
        <v>0.52916666666666656</v>
      </c>
      <c r="AA27" s="10"/>
      <c r="AB27" s="10"/>
      <c r="AC27" s="10"/>
      <c r="AD27" s="11">
        <f t="shared" ref="AD27:AF27" si="27">AD26+$A27</f>
        <v>0.56666666666666665</v>
      </c>
      <c r="AE27" s="11"/>
      <c r="AF27" s="11">
        <f t="shared" si="27"/>
        <v>0.60763888888888884</v>
      </c>
      <c r="AG27" s="22"/>
      <c r="AH27" s="10"/>
      <c r="AI27" s="22">
        <f>AI25+4/1440</f>
        <v>0.63055555555555554</v>
      </c>
      <c r="AJ27" s="22"/>
      <c r="AK27" s="11">
        <f>AK26+$A27</f>
        <v>0.64930555555555558</v>
      </c>
      <c r="AL27" s="22"/>
      <c r="AM27" s="22">
        <f>AM26+$A27</f>
        <v>0.65902777777777777</v>
      </c>
      <c r="AN27" s="10"/>
      <c r="AO27" s="22">
        <f t="shared" ref="AO27:AU27" si="28">AO26+$A27</f>
        <v>0.69097222222222221</v>
      </c>
      <c r="AP27" s="22"/>
      <c r="AQ27" s="21"/>
      <c r="AR27" s="22">
        <f t="shared" si="28"/>
        <v>0.73263888888888884</v>
      </c>
      <c r="AS27" s="22"/>
      <c r="AT27" s="21"/>
      <c r="AU27" s="22">
        <f t="shared" si="28"/>
        <v>0.77430555555555547</v>
      </c>
      <c r="AV27" s="22">
        <f t="shared" ref="AV27" si="29">AV26+$A27</f>
        <v>0.8159722222222221</v>
      </c>
      <c r="AW27" s="22"/>
      <c r="AX27" s="21"/>
      <c r="AY27" s="32"/>
      <c r="AZ27" s="11" t="s">
        <v>67</v>
      </c>
      <c r="BA27" s="11"/>
      <c r="BB27" s="11">
        <f t="shared" ref="BB27:BG27" si="30">BB26+$A27</f>
        <v>0.44097222222222215</v>
      </c>
      <c r="BC27" s="11"/>
      <c r="BD27" s="11"/>
      <c r="BE27" s="11">
        <f t="shared" si="30"/>
        <v>0.57291666666666663</v>
      </c>
      <c r="BF27" s="11"/>
      <c r="BG27" s="11">
        <f t="shared" si="30"/>
        <v>0.69097222222222221</v>
      </c>
      <c r="BH27" s="11"/>
      <c r="BI27" s="22">
        <f t="shared" ref="BI27:BR27" si="31">BI26+$A27</f>
        <v>0.81597222222222221</v>
      </c>
      <c r="BJ27" s="32"/>
      <c r="BK27" s="11">
        <f t="shared" ref="BK27" si="32">BK26+$A27</f>
        <v>0.31597222222222215</v>
      </c>
      <c r="BL27" s="11"/>
      <c r="BM27" s="11">
        <f t="shared" si="31"/>
        <v>0.44097222222222215</v>
      </c>
      <c r="BN27" s="11"/>
      <c r="BO27" s="11"/>
      <c r="BP27" s="11">
        <f t="shared" si="31"/>
        <v>0.5659722222222221</v>
      </c>
      <c r="BQ27" s="11"/>
      <c r="BR27" s="11">
        <f t="shared" si="31"/>
        <v>0.6909722222222221</v>
      </c>
      <c r="BS27" s="11"/>
      <c r="BT27" s="11">
        <f t="shared" ref="BT27" si="33">BT26+$A27</f>
        <v>0.8159722222222221</v>
      </c>
      <c r="BU27" s="33"/>
    </row>
    <row r="28" spans="1:107" x14ac:dyDescent="0.25">
      <c r="B28" s="45" t="s">
        <v>24</v>
      </c>
      <c r="C28" s="72"/>
      <c r="D28" s="46"/>
      <c r="E28" s="52" t="s">
        <v>67</v>
      </c>
      <c r="F28" s="54" t="s">
        <v>67</v>
      </c>
      <c r="G28" s="54"/>
      <c r="H28" s="46"/>
      <c r="I28" s="46"/>
      <c r="J28" s="46"/>
      <c r="K28" s="48"/>
      <c r="L28" s="54" t="s">
        <v>67</v>
      </c>
      <c r="M28" s="52">
        <f>M15+4/1440</f>
        <v>0.31842105263157877</v>
      </c>
      <c r="N28" s="52"/>
      <c r="O28" s="46"/>
      <c r="P28" s="54" t="s">
        <v>67</v>
      </c>
      <c r="Q28" s="54"/>
      <c r="R28" s="52" t="s">
        <v>67</v>
      </c>
      <c r="S28" s="52"/>
      <c r="T28" s="46"/>
      <c r="U28" s="46"/>
      <c r="V28" s="47"/>
      <c r="W28" s="48"/>
      <c r="X28" s="52" t="s">
        <v>67</v>
      </c>
      <c r="Y28" s="54"/>
      <c r="Z28" s="54" t="s">
        <v>67</v>
      </c>
      <c r="AA28" s="46"/>
      <c r="AB28" s="46"/>
      <c r="AC28" s="46"/>
      <c r="AD28" s="54" t="s">
        <v>67</v>
      </c>
      <c r="AE28" s="52"/>
      <c r="AF28" s="52" t="s">
        <v>67</v>
      </c>
      <c r="AG28" s="54"/>
      <c r="AH28" s="46"/>
      <c r="AI28" s="54" t="s">
        <v>67</v>
      </c>
      <c r="AJ28" s="54"/>
      <c r="AK28" s="52" t="s">
        <v>67</v>
      </c>
      <c r="AL28" s="54"/>
      <c r="AM28" s="54" t="s">
        <v>67</v>
      </c>
      <c r="AN28" s="46"/>
      <c r="AO28" s="54" t="s">
        <v>67</v>
      </c>
      <c r="AP28" s="54"/>
      <c r="AQ28" s="48"/>
      <c r="AR28" s="54" t="s">
        <v>67</v>
      </c>
      <c r="AS28" s="54"/>
      <c r="AT28" s="48"/>
      <c r="AU28" s="54" t="s">
        <v>67</v>
      </c>
      <c r="AV28" s="54" t="s">
        <v>67</v>
      </c>
      <c r="AW28" s="54"/>
      <c r="AX28" s="48"/>
      <c r="AY28" s="73"/>
      <c r="AZ28" s="52">
        <f>AZ15+4/1440</f>
        <v>0.3118055555555555</v>
      </c>
      <c r="BA28" s="52"/>
      <c r="BB28" s="52" t="s">
        <v>67</v>
      </c>
      <c r="BC28" s="52"/>
      <c r="BD28" s="52"/>
      <c r="BE28" s="52" t="s">
        <v>67</v>
      </c>
      <c r="BF28" s="52"/>
      <c r="BG28" s="52" t="s">
        <v>67</v>
      </c>
      <c r="BH28" s="52"/>
      <c r="BI28" s="54" t="s">
        <v>67</v>
      </c>
      <c r="BJ28" s="73"/>
      <c r="BK28" s="52" t="s">
        <v>67</v>
      </c>
      <c r="BL28" s="52"/>
      <c r="BM28" s="52" t="s">
        <v>67</v>
      </c>
      <c r="BN28" s="52"/>
      <c r="BO28" s="52"/>
      <c r="BP28" s="52" t="s">
        <v>67</v>
      </c>
      <c r="BQ28" s="52"/>
      <c r="BR28" s="52" t="s">
        <v>67</v>
      </c>
      <c r="BS28" s="52"/>
      <c r="BT28" s="52" t="s">
        <v>67</v>
      </c>
      <c r="BU28" s="55"/>
    </row>
    <row r="29" spans="1:107" x14ac:dyDescent="0.25">
      <c r="B29" s="3" t="s">
        <v>25</v>
      </c>
      <c r="C29" s="17"/>
      <c r="D29" s="10"/>
      <c r="E29" s="11" t="s">
        <v>67</v>
      </c>
      <c r="F29" s="22" t="s">
        <v>67</v>
      </c>
      <c r="G29" s="22"/>
      <c r="H29" s="10"/>
      <c r="I29" s="10"/>
      <c r="J29" s="10"/>
      <c r="K29" s="21"/>
      <c r="L29" s="22" t="s">
        <v>67</v>
      </c>
      <c r="M29" s="11">
        <f>M28+1/1440</f>
        <v>0.31911549707602321</v>
      </c>
      <c r="N29" s="11"/>
      <c r="O29" s="10"/>
      <c r="P29" s="22" t="s">
        <v>67</v>
      </c>
      <c r="Q29" s="22"/>
      <c r="R29" s="11" t="s">
        <v>67</v>
      </c>
      <c r="S29" s="11"/>
      <c r="T29" s="10"/>
      <c r="U29" s="10"/>
      <c r="V29" s="6"/>
      <c r="W29" s="21"/>
      <c r="X29" s="11" t="s">
        <v>67</v>
      </c>
      <c r="Y29" s="22"/>
      <c r="Z29" s="22" t="s">
        <v>67</v>
      </c>
      <c r="AA29" s="10"/>
      <c r="AB29" s="10"/>
      <c r="AC29" s="10"/>
      <c r="AD29" s="22" t="s">
        <v>67</v>
      </c>
      <c r="AE29" s="11"/>
      <c r="AF29" s="11" t="s">
        <v>67</v>
      </c>
      <c r="AG29" s="22"/>
      <c r="AH29" s="10"/>
      <c r="AI29" s="22" t="s">
        <v>67</v>
      </c>
      <c r="AJ29" s="22"/>
      <c r="AK29" s="11" t="s">
        <v>67</v>
      </c>
      <c r="AL29" s="22"/>
      <c r="AM29" s="22" t="s">
        <v>67</v>
      </c>
      <c r="AN29" s="10"/>
      <c r="AO29" s="22" t="s">
        <v>67</v>
      </c>
      <c r="AP29" s="22"/>
      <c r="AQ29" s="21"/>
      <c r="AR29" s="22" t="s">
        <v>67</v>
      </c>
      <c r="AS29" s="22"/>
      <c r="AT29" s="21"/>
      <c r="AU29" s="22" t="s">
        <v>67</v>
      </c>
      <c r="AV29" s="22" t="s">
        <v>67</v>
      </c>
      <c r="AW29" s="22"/>
      <c r="AX29" s="21"/>
      <c r="AY29" s="32"/>
      <c r="AZ29" s="11">
        <f>AZ28+1/1440</f>
        <v>0.31249999999999994</v>
      </c>
      <c r="BA29" s="11"/>
      <c r="BB29" s="11" t="s">
        <v>67</v>
      </c>
      <c r="BC29" s="11"/>
      <c r="BD29" s="11"/>
      <c r="BE29" s="11" t="s">
        <v>67</v>
      </c>
      <c r="BF29" s="11"/>
      <c r="BG29" s="11" t="s">
        <v>67</v>
      </c>
      <c r="BH29" s="11"/>
      <c r="BI29" s="22" t="s">
        <v>67</v>
      </c>
      <c r="BJ29" s="32"/>
      <c r="BK29" s="11" t="s">
        <v>67</v>
      </c>
      <c r="BL29" s="11"/>
      <c r="BM29" s="11" t="s">
        <v>67</v>
      </c>
      <c r="BN29" s="11"/>
      <c r="BO29" s="11"/>
      <c r="BP29" s="11" t="s">
        <v>67</v>
      </c>
      <c r="BQ29" s="11"/>
      <c r="BR29" s="11" t="s">
        <v>67</v>
      </c>
      <c r="BS29" s="11"/>
      <c r="BT29" s="11" t="s">
        <v>67</v>
      </c>
      <c r="BU29" s="33"/>
    </row>
    <row r="30" spans="1:107" x14ac:dyDescent="0.25">
      <c r="B30" s="45" t="s">
        <v>26</v>
      </c>
      <c r="C30" s="72"/>
      <c r="D30" s="46"/>
      <c r="E30" s="52" t="s">
        <v>67</v>
      </c>
      <c r="F30" s="54" t="s">
        <v>67</v>
      </c>
      <c r="G30" s="54"/>
      <c r="H30" s="46"/>
      <c r="I30" s="46"/>
      <c r="J30" s="46"/>
      <c r="K30" s="48"/>
      <c r="L30" s="54" t="s">
        <v>67</v>
      </c>
      <c r="M30" s="52" t="s">
        <v>67</v>
      </c>
      <c r="N30" s="52"/>
      <c r="O30" s="46"/>
      <c r="P30" s="54" t="s">
        <v>67</v>
      </c>
      <c r="Q30" s="54"/>
      <c r="R30" s="52" t="s">
        <v>67</v>
      </c>
      <c r="S30" s="52"/>
      <c r="T30" s="46"/>
      <c r="U30" s="46"/>
      <c r="V30" s="47"/>
      <c r="W30" s="48"/>
      <c r="X30" s="52" t="s">
        <v>67</v>
      </c>
      <c r="Y30" s="54"/>
      <c r="Z30" s="54" t="s">
        <v>67</v>
      </c>
      <c r="AA30" s="46"/>
      <c r="AB30" s="46"/>
      <c r="AC30" s="46"/>
      <c r="AD30" s="54" t="s">
        <v>67</v>
      </c>
      <c r="AE30" s="52"/>
      <c r="AF30" s="52" t="s">
        <v>67</v>
      </c>
      <c r="AG30" s="54"/>
      <c r="AH30" s="46"/>
      <c r="AI30" s="54" t="s">
        <v>67</v>
      </c>
      <c r="AJ30" s="54"/>
      <c r="AK30" s="52" t="s">
        <v>67</v>
      </c>
      <c r="AL30" s="54"/>
      <c r="AM30" s="54" t="s">
        <v>67</v>
      </c>
      <c r="AN30" s="46"/>
      <c r="AO30" s="54" t="s">
        <v>67</v>
      </c>
      <c r="AP30" s="54"/>
      <c r="AQ30" s="48"/>
      <c r="AR30" s="54" t="s">
        <v>67</v>
      </c>
      <c r="AS30" s="54"/>
      <c r="AT30" s="48"/>
      <c r="AU30" s="54" t="s">
        <v>67</v>
      </c>
      <c r="AV30" s="54" t="s">
        <v>67</v>
      </c>
      <c r="AW30" s="54"/>
      <c r="AX30" s="48"/>
      <c r="AY30" s="73"/>
      <c r="AZ30" s="52" t="s">
        <v>67</v>
      </c>
      <c r="BA30" s="52"/>
      <c r="BB30" s="52" t="s">
        <v>67</v>
      </c>
      <c r="BC30" s="52"/>
      <c r="BD30" s="52"/>
      <c r="BE30" s="52" t="s">
        <v>67</v>
      </c>
      <c r="BF30" s="52"/>
      <c r="BG30" s="52" t="s">
        <v>67</v>
      </c>
      <c r="BH30" s="52"/>
      <c r="BI30" s="54" t="s">
        <v>67</v>
      </c>
      <c r="BJ30" s="73"/>
      <c r="BK30" s="52" t="s">
        <v>67</v>
      </c>
      <c r="BL30" s="52"/>
      <c r="BM30" s="52" t="s">
        <v>67</v>
      </c>
      <c r="BN30" s="52"/>
      <c r="BO30" s="52"/>
      <c r="BP30" s="52" t="s">
        <v>67</v>
      </c>
      <c r="BQ30" s="52"/>
      <c r="BR30" s="52" t="s">
        <v>67</v>
      </c>
      <c r="BS30" s="52"/>
      <c r="BT30" s="52" t="s">
        <v>67</v>
      </c>
      <c r="BU30" s="55"/>
    </row>
    <row r="31" spans="1:107" x14ac:dyDescent="0.25">
      <c r="B31" s="3" t="s">
        <v>85</v>
      </c>
      <c r="C31" s="17"/>
      <c r="D31" s="10"/>
      <c r="E31" s="11" t="s">
        <v>67</v>
      </c>
      <c r="F31" s="22" t="s">
        <v>67</v>
      </c>
      <c r="G31" s="22"/>
      <c r="H31" s="10"/>
      <c r="I31" s="10"/>
      <c r="J31" s="10"/>
      <c r="K31" s="21"/>
      <c r="L31" s="22" t="s">
        <v>67</v>
      </c>
      <c r="M31" s="11">
        <f>M29+3/1440</f>
        <v>0.32119883040935654</v>
      </c>
      <c r="N31" s="11"/>
      <c r="O31" s="10"/>
      <c r="P31" s="22" t="s">
        <v>67</v>
      </c>
      <c r="Q31" s="22"/>
      <c r="R31" s="11" t="s">
        <v>67</v>
      </c>
      <c r="S31" s="11"/>
      <c r="T31" s="10"/>
      <c r="U31" s="10"/>
      <c r="V31" s="6"/>
      <c r="W31" s="21"/>
      <c r="X31" s="11" t="s">
        <v>67</v>
      </c>
      <c r="Y31" s="22"/>
      <c r="Z31" s="22" t="s">
        <v>67</v>
      </c>
      <c r="AA31" s="10"/>
      <c r="AB31" s="10"/>
      <c r="AC31" s="10"/>
      <c r="AD31" s="22" t="s">
        <v>67</v>
      </c>
      <c r="AE31" s="11"/>
      <c r="AF31" s="11" t="s">
        <v>67</v>
      </c>
      <c r="AG31" s="22"/>
      <c r="AH31" s="10"/>
      <c r="AI31" s="22" t="s">
        <v>67</v>
      </c>
      <c r="AJ31" s="22"/>
      <c r="AK31" s="11" t="s">
        <v>67</v>
      </c>
      <c r="AL31" s="22"/>
      <c r="AM31" s="22" t="s">
        <v>67</v>
      </c>
      <c r="AN31" s="10"/>
      <c r="AO31" s="22" t="s">
        <v>67</v>
      </c>
      <c r="AP31" s="22"/>
      <c r="AQ31" s="21"/>
      <c r="AR31" s="22" t="s">
        <v>67</v>
      </c>
      <c r="AS31" s="22"/>
      <c r="AT31" s="21"/>
      <c r="AU31" s="22" t="s">
        <v>67</v>
      </c>
      <c r="AV31" s="22" t="s">
        <v>67</v>
      </c>
      <c r="AW31" s="22"/>
      <c r="AX31" s="21"/>
      <c r="AY31" s="32"/>
      <c r="AZ31" s="11">
        <f>AZ29+3/1440</f>
        <v>0.31458333333333327</v>
      </c>
      <c r="BA31" s="11"/>
      <c r="BB31" s="11" t="s">
        <v>67</v>
      </c>
      <c r="BC31" s="11"/>
      <c r="BD31" s="11"/>
      <c r="BE31" s="11" t="s">
        <v>67</v>
      </c>
      <c r="BF31" s="11"/>
      <c r="BG31" s="11" t="s">
        <v>67</v>
      </c>
      <c r="BH31" s="11"/>
      <c r="BI31" s="22" t="s">
        <v>67</v>
      </c>
      <c r="BJ31" s="32"/>
      <c r="BK31" s="11" t="s">
        <v>67</v>
      </c>
      <c r="BL31" s="11"/>
      <c r="BM31" s="11" t="s">
        <v>67</v>
      </c>
      <c r="BN31" s="11"/>
      <c r="BO31" s="11"/>
      <c r="BP31" s="11" t="s">
        <v>67</v>
      </c>
      <c r="BQ31" s="11"/>
      <c r="BR31" s="11" t="s">
        <v>67</v>
      </c>
      <c r="BS31" s="11"/>
      <c r="BT31" s="11" t="s">
        <v>67</v>
      </c>
      <c r="BU31" s="33"/>
    </row>
    <row r="32" spans="1:107" x14ac:dyDescent="0.25">
      <c r="B32" s="45" t="s">
        <v>84</v>
      </c>
      <c r="C32" s="72"/>
      <c r="D32" s="46"/>
      <c r="E32" s="52" t="s">
        <v>67</v>
      </c>
      <c r="F32" s="54" t="s">
        <v>67</v>
      </c>
      <c r="G32" s="54"/>
      <c r="H32" s="46"/>
      <c r="I32" s="46"/>
      <c r="J32" s="46"/>
      <c r="K32" s="48"/>
      <c r="L32" s="54" t="s">
        <v>67</v>
      </c>
      <c r="M32" s="52">
        <f>M31+2/1440</f>
        <v>0.32258771929824542</v>
      </c>
      <c r="N32" s="52"/>
      <c r="O32" s="46"/>
      <c r="P32" s="54" t="s">
        <v>67</v>
      </c>
      <c r="Q32" s="54"/>
      <c r="R32" s="52" t="s">
        <v>67</v>
      </c>
      <c r="S32" s="52"/>
      <c r="T32" s="46"/>
      <c r="U32" s="46"/>
      <c r="V32" s="47"/>
      <c r="W32" s="48"/>
      <c r="X32" s="52" t="s">
        <v>67</v>
      </c>
      <c r="Y32" s="54"/>
      <c r="Z32" s="54" t="s">
        <v>67</v>
      </c>
      <c r="AA32" s="46"/>
      <c r="AB32" s="46"/>
      <c r="AC32" s="46"/>
      <c r="AD32" s="54" t="s">
        <v>67</v>
      </c>
      <c r="AE32" s="52"/>
      <c r="AF32" s="52" t="s">
        <v>67</v>
      </c>
      <c r="AG32" s="54"/>
      <c r="AH32" s="48"/>
      <c r="AI32" s="54" t="s">
        <v>67</v>
      </c>
      <c r="AJ32" s="54"/>
      <c r="AK32" s="52" t="s">
        <v>67</v>
      </c>
      <c r="AL32" s="54"/>
      <c r="AM32" s="54" t="s">
        <v>67</v>
      </c>
      <c r="AN32" s="46"/>
      <c r="AO32" s="54" t="s">
        <v>67</v>
      </c>
      <c r="AP32" s="54"/>
      <c r="AQ32" s="48"/>
      <c r="AR32" s="54" t="s">
        <v>67</v>
      </c>
      <c r="AS32" s="54"/>
      <c r="AT32" s="48"/>
      <c r="AU32" s="54" t="s">
        <v>67</v>
      </c>
      <c r="AV32" s="54" t="s">
        <v>67</v>
      </c>
      <c r="AW32" s="54"/>
      <c r="AX32" s="48"/>
      <c r="AY32" s="73"/>
      <c r="AZ32" s="52">
        <f>AZ31+2/1440</f>
        <v>0.31597222222222215</v>
      </c>
      <c r="BA32" s="52"/>
      <c r="BB32" s="52" t="s">
        <v>67</v>
      </c>
      <c r="BC32" s="52"/>
      <c r="BD32" s="52"/>
      <c r="BE32" s="52" t="s">
        <v>67</v>
      </c>
      <c r="BF32" s="52"/>
      <c r="BG32" s="52" t="s">
        <v>67</v>
      </c>
      <c r="BH32" s="52"/>
      <c r="BI32" s="54" t="s">
        <v>67</v>
      </c>
      <c r="BJ32" s="73"/>
      <c r="BK32" s="52" t="s">
        <v>67</v>
      </c>
      <c r="BL32" s="52"/>
      <c r="BM32" s="52" t="s">
        <v>67</v>
      </c>
      <c r="BN32" s="52"/>
      <c r="BO32" s="52"/>
      <c r="BP32" s="52" t="s">
        <v>67</v>
      </c>
      <c r="BQ32" s="52"/>
      <c r="BR32" s="52" t="s">
        <v>67</v>
      </c>
      <c r="BS32" s="52"/>
      <c r="BT32" s="52" t="s">
        <v>67</v>
      </c>
      <c r="BU32" s="55"/>
    </row>
    <row r="33" spans="1:73" x14ac:dyDescent="0.25">
      <c r="B33" s="3" t="s">
        <v>68</v>
      </c>
      <c r="C33" s="17"/>
      <c r="D33" s="10"/>
      <c r="E33" s="11" t="s">
        <v>67</v>
      </c>
      <c r="F33" s="22" t="s">
        <v>67</v>
      </c>
      <c r="G33" s="22"/>
      <c r="H33" s="10"/>
      <c r="I33" s="10"/>
      <c r="J33" s="10"/>
      <c r="K33" s="21"/>
      <c r="L33" s="22" t="s">
        <v>67</v>
      </c>
      <c r="M33" s="11">
        <f>M32+5/1440</f>
        <v>0.32605994152046763</v>
      </c>
      <c r="N33" s="11"/>
      <c r="O33" s="10"/>
      <c r="P33" s="22" t="s">
        <v>67</v>
      </c>
      <c r="Q33" s="22"/>
      <c r="R33" s="11" t="s">
        <v>67</v>
      </c>
      <c r="S33" s="11"/>
      <c r="T33" s="10"/>
      <c r="U33" s="10"/>
      <c r="V33" s="6"/>
      <c r="W33" s="21"/>
      <c r="X33" s="11" t="s">
        <v>67</v>
      </c>
      <c r="Y33" s="22"/>
      <c r="Z33" s="22" t="s">
        <v>67</v>
      </c>
      <c r="AA33" s="10"/>
      <c r="AB33" s="10"/>
      <c r="AC33" s="10"/>
      <c r="AD33" s="22" t="s">
        <v>67</v>
      </c>
      <c r="AE33" s="11"/>
      <c r="AF33" s="11" t="s">
        <v>67</v>
      </c>
      <c r="AG33" s="22"/>
      <c r="AH33" s="21"/>
      <c r="AI33" s="22" t="s">
        <v>67</v>
      </c>
      <c r="AJ33" s="22"/>
      <c r="AK33" s="11" t="s">
        <v>67</v>
      </c>
      <c r="AL33" s="22"/>
      <c r="AM33" s="22" t="s">
        <v>67</v>
      </c>
      <c r="AN33" s="10"/>
      <c r="AO33" s="22" t="s">
        <v>67</v>
      </c>
      <c r="AP33" s="22"/>
      <c r="AQ33" s="21"/>
      <c r="AR33" s="22" t="s">
        <v>67</v>
      </c>
      <c r="AS33" s="22"/>
      <c r="AT33" s="21"/>
      <c r="AU33" s="22" t="s">
        <v>67</v>
      </c>
      <c r="AV33" s="22" t="s">
        <v>67</v>
      </c>
      <c r="AW33" s="22"/>
      <c r="AX33" s="21"/>
      <c r="AY33" s="32"/>
      <c r="AZ33" s="11">
        <f>AZ32+5/1440</f>
        <v>0.31944444444444436</v>
      </c>
      <c r="BA33" s="11"/>
      <c r="BB33" s="11" t="s">
        <v>67</v>
      </c>
      <c r="BC33" s="11"/>
      <c r="BD33" s="11"/>
      <c r="BE33" s="11" t="s">
        <v>67</v>
      </c>
      <c r="BF33" s="11"/>
      <c r="BG33" s="11" t="s">
        <v>67</v>
      </c>
      <c r="BH33" s="11"/>
      <c r="BI33" s="22" t="s">
        <v>67</v>
      </c>
      <c r="BJ33" s="32"/>
      <c r="BK33" s="11" t="s">
        <v>67</v>
      </c>
      <c r="BL33" s="11"/>
      <c r="BM33" s="11" t="s">
        <v>67</v>
      </c>
      <c r="BN33" s="11"/>
      <c r="BO33" s="11"/>
      <c r="BP33" s="11" t="s">
        <v>67</v>
      </c>
      <c r="BQ33" s="11"/>
      <c r="BR33" s="11" t="s">
        <v>67</v>
      </c>
      <c r="BS33" s="11"/>
      <c r="BT33" s="11" t="s">
        <v>67</v>
      </c>
      <c r="BU33" s="33"/>
    </row>
    <row r="34" spans="1:73" x14ac:dyDescent="0.25">
      <c r="B34" s="45" t="s">
        <v>83</v>
      </c>
      <c r="C34" s="72"/>
      <c r="D34" s="46"/>
      <c r="E34" s="52">
        <f>E36+2/1440</f>
        <v>0.27569444444444435</v>
      </c>
      <c r="F34" s="54" t="s">
        <v>67</v>
      </c>
      <c r="G34" s="54"/>
      <c r="H34" s="52"/>
      <c r="I34" s="52"/>
      <c r="J34" s="52"/>
      <c r="K34" s="48"/>
      <c r="L34" s="54" t="s">
        <v>67</v>
      </c>
      <c r="M34" s="52">
        <f>M33+6/1440</f>
        <v>0.33022660818713429</v>
      </c>
      <c r="N34" s="46"/>
      <c r="O34" s="46"/>
      <c r="P34" s="54" t="s">
        <v>67</v>
      </c>
      <c r="Q34" s="54"/>
      <c r="R34" s="52" t="s">
        <v>67</v>
      </c>
      <c r="S34" s="52"/>
      <c r="T34" s="46"/>
      <c r="U34" s="46"/>
      <c r="V34" s="47"/>
      <c r="W34" s="48"/>
      <c r="X34" s="52" t="s">
        <v>67</v>
      </c>
      <c r="Y34" s="54"/>
      <c r="Z34" s="52">
        <f>Z36+2/1440</f>
        <v>0.54097222222222208</v>
      </c>
      <c r="AA34" s="46"/>
      <c r="AB34" s="46"/>
      <c r="AC34" s="46"/>
      <c r="AD34" s="52">
        <f>AD36+2/1440</f>
        <v>0.57847222222222217</v>
      </c>
      <c r="AE34" s="52"/>
      <c r="AF34" s="52" t="s">
        <v>67</v>
      </c>
      <c r="AG34" s="54"/>
      <c r="AH34" s="48"/>
      <c r="AI34" s="52">
        <f>AI36+2/1440</f>
        <v>0.64236111111111105</v>
      </c>
      <c r="AJ34" s="54"/>
      <c r="AK34" s="52" t="s">
        <v>67</v>
      </c>
      <c r="AL34" s="54"/>
      <c r="AM34" s="54" t="s">
        <v>67</v>
      </c>
      <c r="AN34" s="46"/>
      <c r="AO34" s="54" t="s">
        <v>67</v>
      </c>
      <c r="AP34" s="54"/>
      <c r="AQ34" s="48"/>
      <c r="AR34" s="54" t="s">
        <v>67</v>
      </c>
      <c r="AS34" s="54"/>
      <c r="AT34" s="48"/>
      <c r="AU34" s="54" t="s">
        <v>67</v>
      </c>
      <c r="AV34" s="54" t="s">
        <v>67</v>
      </c>
      <c r="AW34" s="54"/>
      <c r="AX34" s="48"/>
      <c r="AY34" s="73"/>
      <c r="AZ34" s="52">
        <f>AZ33+6/1440</f>
        <v>0.32361111111111102</v>
      </c>
      <c r="BA34" s="52"/>
      <c r="BB34" s="52" t="s">
        <v>67</v>
      </c>
      <c r="BC34" s="52"/>
      <c r="BD34" s="52"/>
      <c r="BE34" s="52" t="s">
        <v>67</v>
      </c>
      <c r="BF34" s="52"/>
      <c r="BG34" s="52" t="s">
        <v>67</v>
      </c>
      <c r="BH34" s="52"/>
      <c r="BI34" s="54" t="s">
        <v>67</v>
      </c>
      <c r="BJ34" s="73"/>
      <c r="BK34" s="52" t="s">
        <v>67</v>
      </c>
      <c r="BL34" s="52"/>
      <c r="BM34" s="52" t="s">
        <v>67</v>
      </c>
      <c r="BN34" s="52"/>
      <c r="BO34" s="52"/>
      <c r="BP34" s="52" t="s">
        <v>67</v>
      </c>
      <c r="BQ34" s="52"/>
      <c r="BR34" s="52" t="s">
        <v>67</v>
      </c>
      <c r="BS34" s="52"/>
      <c r="BT34" s="52" t="s">
        <v>67</v>
      </c>
      <c r="BU34" s="55"/>
    </row>
    <row r="35" spans="1:73" x14ac:dyDescent="0.25">
      <c r="A35" s="4"/>
      <c r="B35" s="3" t="s">
        <v>78</v>
      </c>
      <c r="C35" s="11"/>
      <c r="D35" s="11"/>
      <c r="E35" s="11" t="s">
        <v>67</v>
      </c>
      <c r="F35" s="11" t="s">
        <v>67</v>
      </c>
      <c r="G35" s="11"/>
      <c r="H35" s="11"/>
      <c r="I35" s="11">
        <f>I45+5/1440</f>
        <v>0.30555555555555547</v>
      </c>
      <c r="J35" s="11">
        <f>I35+2/1440</f>
        <v>0.30694444444444435</v>
      </c>
      <c r="K35" s="11"/>
      <c r="L35" s="11" t="s">
        <v>67</v>
      </c>
      <c r="M35" s="11" t="s">
        <v>67</v>
      </c>
      <c r="N35" s="11">
        <f>N50+27/1440</f>
        <v>0.34513888888888888</v>
      </c>
      <c r="O35" s="11">
        <f>O37+15/1440</f>
        <v>0.34027777777777779</v>
      </c>
      <c r="P35" s="11" t="s">
        <v>67</v>
      </c>
      <c r="Q35" s="11"/>
      <c r="R35" s="11" t="s">
        <v>67</v>
      </c>
      <c r="S35" s="11"/>
      <c r="T35" s="11"/>
      <c r="U35" s="11">
        <v>0.49791666666666662</v>
      </c>
      <c r="V35" s="11"/>
      <c r="W35" s="11"/>
      <c r="X35" s="11" t="s">
        <v>67</v>
      </c>
      <c r="Y35" s="11"/>
      <c r="Z35" s="11" t="s">
        <v>67</v>
      </c>
      <c r="AA35" s="11">
        <v>0.52777777777777779</v>
      </c>
      <c r="AB35" s="11">
        <v>0.52916666666666667</v>
      </c>
      <c r="AC35" s="11"/>
      <c r="AD35" s="11" t="s">
        <v>67</v>
      </c>
      <c r="AE35" s="11"/>
      <c r="AF35" s="11" t="s">
        <v>67</v>
      </c>
      <c r="AG35" s="11"/>
      <c r="AH35" s="11"/>
      <c r="AI35" s="11" t="s">
        <v>67</v>
      </c>
      <c r="AJ35" s="11"/>
      <c r="AK35" s="11" t="s">
        <v>67</v>
      </c>
      <c r="AL35" s="11"/>
      <c r="AM35" s="11" t="s">
        <v>67</v>
      </c>
      <c r="AN35" s="11">
        <v>0.66666666666666663</v>
      </c>
      <c r="AO35" s="11" t="s">
        <v>67</v>
      </c>
      <c r="AP35" s="11"/>
      <c r="AQ35" s="11"/>
      <c r="AR35" s="11" t="s">
        <v>67</v>
      </c>
      <c r="AS35" s="11"/>
      <c r="AT35" s="11"/>
      <c r="AU35" s="11" t="s">
        <v>67</v>
      </c>
      <c r="AV35" s="11" t="s">
        <v>67</v>
      </c>
      <c r="AW35" s="11"/>
      <c r="AX35" s="11"/>
      <c r="AY35" s="11"/>
      <c r="AZ35" s="11" t="s">
        <v>67</v>
      </c>
      <c r="BA35" s="11"/>
      <c r="BB35" s="11" t="s">
        <v>67</v>
      </c>
      <c r="BC35" s="11"/>
      <c r="BD35" s="11"/>
      <c r="BE35" s="11" t="s">
        <v>67</v>
      </c>
      <c r="BF35" s="11"/>
      <c r="BG35" s="11" t="s">
        <v>67</v>
      </c>
      <c r="BH35" s="11"/>
      <c r="BI35" s="11" t="s">
        <v>67</v>
      </c>
      <c r="BJ35" s="11"/>
      <c r="BK35" s="11" t="s">
        <v>67</v>
      </c>
      <c r="BL35" s="11"/>
      <c r="BM35" s="11" t="s">
        <v>67</v>
      </c>
      <c r="BN35" s="11"/>
      <c r="BO35" s="11"/>
      <c r="BP35" s="11" t="s">
        <v>67</v>
      </c>
      <c r="BQ35" s="11"/>
      <c r="BR35" s="11" t="s">
        <v>67</v>
      </c>
      <c r="BS35" s="11"/>
      <c r="BT35" s="11" t="s">
        <v>67</v>
      </c>
      <c r="BU35" s="11"/>
    </row>
    <row r="36" spans="1:73" x14ac:dyDescent="0.25">
      <c r="B36" s="45" t="s">
        <v>48</v>
      </c>
      <c r="C36" s="72"/>
      <c r="D36" s="46"/>
      <c r="E36" s="52">
        <f>E48+8/1440</f>
        <v>0.27430555555555547</v>
      </c>
      <c r="F36" s="54" t="s">
        <v>67</v>
      </c>
      <c r="G36" s="54"/>
      <c r="H36" s="52"/>
      <c r="I36" s="52" t="s">
        <v>67</v>
      </c>
      <c r="J36" s="52">
        <f>J35+2/1440</f>
        <v>0.30833333333333324</v>
      </c>
      <c r="K36" s="48"/>
      <c r="L36" s="54" t="s">
        <v>67</v>
      </c>
      <c r="M36" s="52">
        <f>M34+2/1440</f>
        <v>0.33161549707602317</v>
      </c>
      <c r="N36" s="52" t="s">
        <v>67</v>
      </c>
      <c r="O36" s="99" t="s">
        <v>67</v>
      </c>
      <c r="P36" s="54" t="s">
        <v>67</v>
      </c>
      <c r="Q36" s="54"/>
      <c r="R36" s="52" t="s">
        <v>67</v>
      </c>
      <c r="S36" s="52"/>
      <c r="T36" s="46"/>
      <c r="U36" s="52">
        <f>U35+2/1440</f>
        <v>0.4993055555555555</v>
      </c>
      <c r="V36" s="49"/>
      <c r="W36" s="54"/>
      <c r="X36" s="52" t="s">
        <v>67</v>
      </c>
      <c r="Y36" s="54"/>
      <c r="Z36" s="52">
        <f>Z48+8/1440</f>
        <v>0.53958333333333319</v>
      </c>
      <c r="AA36" s="46" t="s">
        <v>67</v>
      </c>
      <c r="AB36" s="52">
        <f>AB35+2/1440</f>
        <v>0.53055555555555556</v>
      </c>
      <c r="AC36" s="46"/>
      <c r="AD36" s="52">
        <f>AD48+8/1440</f>
        <v>0.57708333333333328</v>
      </c>
      <c r="AE36" s="52"/>
      <c r="AF36" s="52" t="s">
        <v>67</v>
      </c>
      <c r="AG36" s="54"/>
      <c r="AH36" s="48"/>
      <c r="AI36" s="52">
        <f>AI48+8/1440</f>
        <v>0.64097222222222217</v>
      </c>
      <c r="AJ36" s="54"/>
      <c r="AK36" s="52" t="s">
        <v>67</v>
      </c>
      <c r="AL36" s="54"/>
      <c r="AM36" s="54" t="s">
        <v>67</v>
      </c>
      <c r="AN36" s="52">
        <f>AN35+2/1440</f>
        <v>0.66805555555555551</v>
      </c>
      <c r="AO36" s="54" t="s">
        <v>67</v>
      </c>
      <c r="AP36" s="54"/>
      <c r="AQ36" s="48"/>
      <c r="AR36" s="54" t="s">
        <v>67</v>
      </c>
      <c r="AS36" s="54"/>
      <c r="AT36" s="48"/>
      <c r="AU36" s="54" t="s">
        <v>67</v>
      </c>
      <c r="AV36" s="54" t="s">
        <v>67</v>
      </c>
      <c r="AW36" s="54"/>
      <c r="AX36" s="48"/>
      <c r="AY36" s="73"/>
      <c r="AZ36" s="52">
        <f>AZ34+2/1440</f>
        <v>0.3249999999999999</v>
      </c>
      <c r="BA36" s="52"/>
      <c r="BB36" s="52" t="s">
        <v>67</v>
      </c>
      <c r="BC36" s="52"/>
      <c r="BD36" s="52"/>
      <c r="BE36" s="52" t="s">
        <v>67</v>
      </c>
      <c r="BF36" s="52"/>
      <c r="BG36" s="52" t="s">
        <v>67</v>
      </c>
      <c r="BH36" s="52"/>
      <c r="BI36" s="54" t="s">
        <v>67</v>
      </c>
      <c r="BJ36" s="73"/>
      <c r="BK36" s="52" t="s">
        <v>67</v>
      </c>
      <c r="BL36" s="52"/>
      <c r="BM36" s="52" t="s">
        <v>67</v>
      </c>
      <c r="BN36" s="52"/>
      <c r="BO36" s="52"/>
      <c r="BP36" s="52" t="s">
        <v>67</v>
      </c>
      <c r="BQ36" s="52"/>
      <c r="BR36" s="52" t="s">
        <v>67</v>
      </c>
      <c r="BS36" s="52"/>
      <c r="BT36" s="52" t="s">
        <v>67</v>
      </c>
      <c r="BU36" s="55"/>
    </row>
    <row r="37" spans="1:73" x14ac:dyDescent="0.25">
      <c r="A37" s="4"/>
      <c r="B37" s="3" t="s">
        <v>105</v>
      </c>
      <c r="C37" s="11"/>
      <c r="D37" s="11"/>
      <c r="E37" s="11" t="s">
        <v>67</v>
      </c>
      <c r="F37" s="11" t="s">
        <v>67</v>
      </c>
      <c r="G37" s="11"/>
      <c r="H37" s="11"/>
      <c r="I37" s="11">
        <f>I38+2/1440</f>
        <v>0.29791666666666661</v>
      </c>
      <c r="J37" s="11" t="s">
        <v>67</v>
      </c>
      <c r="K37" s="11"/>
      <c r="L37" s="11" t="s">
        <v>67</v>
      </c>
      <c r="M37" s="11" t="s">
        <v>67</v>
      </c>
      <c r="N37" s="11" t="s">
        <v>67</v>
      </c>
      <c r="O37" s="11">
        <v>0.3298611111111111</v>
      </c>
      <c r="P37" s="11"/>
      <c r="Q37" s="11"/>
      <c r="R37" s="11" t="s">
        <v>67</v>
      </c>
      <c r="S37" s="11"/>
      <c r="T37" s="11"/>
      <c r="U37" s="11" t="s">
        <v>67</v>
      </c>
      <c r="V37" s="11"/>
      <c r="W37" s="11"/>
      <c r="X37" s="11" t="s">
        <v>67</v>
      </c>
      <c r="Y37" s="11"/>
      <c r="Z37" s="11" t="s">
        <v>67</v>
      </c>
      <c r="AA37" s="11" t="s">
        <v>67</v>
      </c>
      <c r="AB37" s="11" t="s">
        <v>67</v>
      </c>
      <c r="AC37" s="11"/>
      <c r="AD37" s="11" t="s">
        <v>67</v>
      </c>
      <c r="AE37" s="11"/>
      <c r="AF37" s="11" t="s">
        <v>67</v>
      </c>
      <c r="AG37" s="11"/>
      <c r="AH37" s="11"/>
      <c r="AI37" s="11" t="s">
        <v>67</v>
      </c>
      <c r="AJ37" s="11"/>
      <c r="AK37" s="11" t="s">
        <v>67</v>
      </c>
      <c r="AL37" s="11"/>
      <c r="AM37" s="11" t="s">
        <v>67</v>
      </c>
      <c r="AN37" s="11" t="s">
        <v>67</v>
      </c>
      <c r="AO37" s="11" t="s">
        <v>67</v>
      </c>
      <c r="AP37" s="11"/>
      <c r="AQ37" s="11"/>
      <c r="AR37" s="11" t="s">
        <v>67</v>
      </c>
      <c r="AS37" s="11"/>
      <c r="AT37" s="11"/>
      <c r="AU37" s="11" t="s">
        <v>67</v>
      </c>
      <c r="AV37" s="11" t="s">
        <v>67</v>
      </c>
      <c r="AW37" s="11"/>
      <c r="AX37" s="11"/>
      <c r="AY37" s="11"/>
      <c r="AZ37" s="11" t="s">
        <v>67</v>
      </c>
      <c r="BA37" s="11"/>
      <c r="BB37" s="11" t="s">
        <v>67</v>
      </c>
      <c r="BC37" s="11"/>
      <c r="BD37" s="11"/>
      <c r="BE37" s="11" t="s">
        <v>67</v>
      </c>
      <c r="BF37" s="11"/>
      <c r="BG37" s="11" t="s">
        <v>67</v>
      </c>
      <c r="BH37" s="11"/>
      <c r="BI37" s="11" t="s">
        <v>67</v>
      </c>
      <c r="BJ37" s="11"/>
      <c r="BK37" s="11" t="s">
        <v>67</v>
      </c>
      <c r="BL37" s="11"/>
      <c r="BM37" s="11" t="s">
        <v>67</v>
      </c>
      <c r="BN37" s="11"/>
      <c r="BO37" s="11"/>
      <c r="BP37" s="11" t="s">
        <v>67</v>
      </c>
      <c r="BQ37" s="11"/>
      <c r="BR37" s="11" t="s">
        <v>67</v>
      </c>
      <c r="BS37" s="11"/>
      <c r="BT37" s="11" t="s">
        <v>67</v>
      </c>
      <c r="BU37" s="11"/>
    </row>
    <row r="38" spans="1:73" x14ac:dyDescent="0.25">
      <c r="B38" s="45" t="s">
        <v>46</v>
      </c>
      <c r="C38" s="72"/>
      <c r="D38" s="46"/>
      <c r="E38" s="52">
        <f>E34+2/1440</f>
        <v>0.27708333333333324</v>
      </c>
      <c r="F38" s="54" t="s">
        <v>67</v>
      </c>
      <c r="G38" s="54"/>
      <c r="H38" s="52"/>
      <c r="I38" s="52">
        <f>I39+2/1440</f>
        <v>0.29652777777777772</v>
      </c>
      <c r="J38" s="52">
        <f>J36+2/1440</f>
        <v>0.30972222222222212</v>
      </c>
      <c r="K38" s="48"/>
      <c r="L38" s="54" t="s">
        <v>67</v>
      </c>
      <c r="M38" s="52">
        <f>M36+2/1440</f>
        <v>0.33300438596491205</v>
      </c>
      <c r="N38" s="52">
        <f>N35-5/1440</f>
        <v>0.34166666666666667</v>
      </c>
      <c r="O38" s="52" t="s">
        <v>67</v>
      </c>
      <c r="P38" s="54" t="s">
        <v>67</v>
      </c>
      <c r="Q38" s="54"/>
      <c r="R38" s="52" t="s">
        <v>67</v>
      </c>
      <c r="S38" s="52"/>
      <c r="T38" s="46"/>
      <c r="U38" s="52">
        <f>U36+2/1440</f>
        <v>0.50069444444444444</v>
      </c>
      <c r="V38" s="49"/>
      <c r="W38" s="54"/>
      <c r="X38" s="52" t="s">
        <v>67</v>
      </c>
      <c r="Y38" s="54"/>
      <c r="Z38" s="52">
        <f>Z34+2/1440</f>
        <v>0.54236111111111096</v>
      </c>
      <c r="AA38" s="52">
        <f>AA41+4/1440</f>
        <v>0.53749999999999998</v>
      </c>
      <c r="AB38" s="46" t="s">
        <v>67</v>
      </c>
      <c r="AC38" s="46"/>
      <c r="AD38" s="52">
        <f>AD34+2/1440</f>
        <v>0.57986111111111105</v>
      </c>
      <c r="AE38" s="52"/>
      <c r="AF38" s="52" t="s">
        <v>67</v>
      </c>
      <c r="AG38" s="54"/>
      <c r="AH38" s="48"/>
      <c r="AI38" s="52">
        <f>AI34+2/1440</f>
        <v>0.64374999999999993</v>
      </c>
      <c r="AJ38" s="54"/>
      <c r="AK38" s="52" t="s">
        <v>67</v>
      </c>
      <c r="AL38" s="54"/>
      <c r="AM38" s="54" t="s">
        <v>67</v>
      </c>
      <c r="AN38" s="52">
        <f>AN41+4/1440</f>
        <v>0.67708333333333326</v>
      </c>
      <c r="AO38" s="54" t="s">
        <v>67</v>
      </c>
      <c r="AP38" s="54"/>
      <c r="AQ38" s="48"/>
      <c r="AR38" s="54" t="s">
        <v>67</v>
      </c>
      <c r="AS38" s="54"/>
      <c r="AT38" s="48"/>
      <c r="AU38" s="54" t="s">
        <v>67</v>
      </c>
      <c r="AV38" s="54" t="s">
        <v>67</v>
      </c>
      <c r="AW38" s="54"/>
      <c r="AX38" s="48"/>
      <c r="AY38" s="73"/>
      <c r="AZ38" s="52" t="s">
        <v>67</v>
      </c>
      <c r="BA38" s="52"/>
      <c r="BB38" s="52" t="s">
        <v>67</v>
      </c>
      <c r="BC38" s="52"/>
      <c r="BD38" s="52"/>
      <c r="BE38" s="52" t="s">
        <v>67</v>
      </c>
      <c r="BF38" s="52"/>
      <c r="BG38" s="52" t="s">
        <v>67</v>
      </c>
      <c r="BH38" s="52"/>
      <c r="BI38" s="54" t="s">
        <v>67</v>
      </c>
      <c r="BJ38" s="73"/>
      <c r="BK38" s="52" t="s">
        <v>67</v>
      </c>
      <c r="BL38" s="52"/>
      <c r="BM38" s="52" t="s">
        <v>67</v>
      </c>
      <c r="BN38" s="52"/>
      <c r="BO38" s="52"/>
      <c r="BP38" s="52" t="s">
        <v>67</v>
      </c>
      <c r="BQ38" s="52"/>
      <c r="BR38" s="52" t="s">
        <v>67</v>
      </c>
      <c r="BS38" s="52"/>
      <c r="BT38" s="52" t="s">
        <v>67</v>
      </c>
      <c r="BU38" s="55"/>
    </row>
    <row r="39" spans="1:73" x14ac:dyDescent="0.25">
      <c r="B39" s="3" t="s">
        <v>27</v>
      </c>
      <c r="C39" s="17"/>
      <c r="D39" s="10"/>
      <c r="E39" s="11">
        <f>E38+2/1440</f>
        <v>0.27847222222222212</v>
      </c>
      <c r="F39" s="22" t="s">
        <v>67</v>
      </c>
      <c r="G39" s="22"/>
      <c r="H39" s="11"/>
      <c r="I39" s="11">
        <f>I40+2/1440</f>
        <v>0.29513888888888884</v>
      </c>
      <c r="J39" s="11">
        <f>J38+2/1440</f>
        <v>0.31111111111111101</v>
      </c>
      <c r="K39" s="21"/>
      <c r="L39" s="22" t="s">
        <v>67</v>
      </c>
      <c r="M39" s="11">
        <f>M38+2/1440</f>
        <v>0.33439327485380094</v>
      </c>
      <c r="N39" s="11">
        <f>N38-3/1440</f>
        <v>0.33958333333333335</v>
      </c>
      <c r="O39" s="11" t="s">
        <v>67</v>
      </c>
      <c r="P39" s="22" t="s">
        <v>67</v>
      </c>
      <c r="Q39" s="22"/>
      <c r="R39" s="11" t="s">
        <v>67</v>
      </c>
      <c r="S39" s="11"/>
      <c r="T39" s="10"/>
      <c r="U39" s="11">
        <f>U38+2/1440</f>
        <v>0.50208333333333333</v>
      </c>
      <c r="V39" s="22"/>
      <c r="W39" s="22"/>
      <c r="X39" s="11" t="s">
        <v>67</v>
      </c>
      <c r="Y39" s="22"/>
      <c r="Z39" s="11">
        <f>Z38+2/1440</f>
        <v>0.54374999999999984</v>
      </c>
      <c r="AA39" s="11">
        <f>AA38+2/1440</f>
        <v>0.53888888888888886</v>
      </c>
      <c r="AB39" s="10" t="s">
        <v>67</v>
      </c>
      <c r="AC39" s="10"/>
      <c r="AD39" s="11">
        <f>AD38+2/1440</f>
        <v>0.58124999999999993</v>
      </c>
      <c r="AE39" s="11"/>
      <c r="AF39" s="11" t="s">
        <v>67</v>
      </c>
      <c r="AG39" s="22"/>
      <c r="AH39" s="21"/>
      <c r="AI39" s="11">
        <f>AI38+2/1440</f>
        <v>0.64513888888888882</v>
      </c>
      <c r="AJ39" s="22"/>
      <c r="AK39" s="11" t="s">
        <v>67</v>
      </c>
      <c r="AL39" s="22"/>
      <c r="AM39" s="22" t="s">
        <v>67</v>
      </c>
      <c r="AN39" s="11">
        <f>AN38+2/1440</f>
        <v>0.67847222222222214</v>
      </c>
      <c r="AO39" s="22" t="s">
        <v>67</v>
      </c>
      <c r="AP39" s="22"/>
      <c r="AQ39" s="21"/>
      <c r="AR39" s="22" t="s">
        <v>67</v>
      </c>
      <c r="AS39" s="22"/>
      <c r="AT39" s="21"/>
      <c r="AU39" s="22" t="s">
        <v>67</v>
      </c>
      <c r="AV39" s="22" t="s">
        <v>67</v>
      </c>
      <c r="AW39" s="22"/>
      <c r="AX39" s="21"/>
      <c r="AY39" s="32"/>
      <c r="AZ39" s="11" t="s">
        <v>67</v>
      </c>
      <c r="BA39" s="11"/>
      <c r="BB39" s="11" t="s">
        <v>67</v>
      </c>
      <c r="BC39" s="11"/>
      <c r="BD39" s="11"/>
      <c r="BE39" s="11" t="s">
        <v>67</v>
      </c>
      <c r="BF39" s="11"/>
      <c r="BG39" s="11" t="s">
        <v>67</v>
      </c>
      <c r="BH39" s="11"/>
      <c r="BI39" s="22" t="s">
        <v>67</v>
      </c>
      <c r="BJ39" s="32"/>
      <c r="BK39" s="11" t="s">
        <v>67</v>
      </c>
      <c r="BL39" s="11"/>
      <c r="BM39" s="11" t="s">
        <v>67</v>
      </c>
      <c r="BN39" s="11"/>
      <c r="BO39" s="11"/>
      <c r="BP39" s="11" t="s">
        <v>67</v>
      </c>
      <c r="BQ39" s="11"/>
      <c r="BR39" s="11" t="s">
        <v>67</v>
      </c>
      <c r="BS39" s="11"/>
      <c r="BT39" s="11" t="s">
        <v>67</v>
      </c>
      <c r="BU39" s="33"/>
    </row>
    <row r="40" spans="1:73" x14ac:dyDescent="0.25">
      <c r="B40" s="45" t="s">
        <v>58</v>
      </c>
      <c r="C40" s="72"/>
      <c r="D40" s="46"/>
      <c r="E40" s="52" t="s">
        <v>67</v>
      </c>
      <c r="F40" s="54" t="s">
        <v>67</v>
      </c>
      <c r="G40" s="54"/>
      <c r="H40" s="52"/>
      <c r="I40" s="52">
        <f>I54+3/1440</f>
        <v>0.29374999999999996</v>
      </c>
      <c r="J40" s="52">
        <f>J39+2/1440</f>
        <v>0.31249999999999989</v>
      </c>
      <c r="K40" s="48"/>
      <c r="L40" s="54" t="s">
        <v>67</v>
      </c>
      <c r="M40" s="52">
        <f>M39+2/1440</f>
        <v>0.33578216374268982</v>
      </c>
      <c r="N40" s="52">
        <f>N39-3/1440</f>
        <v>0.33750000000000002</v>
      </c>
      <c r="O40" s="52" t="s">
        <v>67</v>
      </c>
      <c r="P40" s="54" t="s">
        <v>67</v>
      </c>
      <c r="Q40" s="54"/>
      <c r="R40" s="52" t="s">
        <v>67</v>
      </c>
      <c r="S40" s="52"/>
      <c r="T40" s="46"/>
      <c r="U40" s="52">
        <f>U39+2/1440</f>
        <v>0.50347222222222221</v>
      </c>
      <c r="V40" s="54"/>
      <c r="W40" s="54"/>
      <c r="X40" s="52" t="s">
        <v>67</v>
      </c>
      <c r="Y40" s="54"/>
      <c r="Z40" s="52" t="s">
        <v>67</v>
      </c>
      <c r="AA40" s="52">
        <f>AA39+2/1440</f>
        <v>0.54027777777777775</v>
      </c>
      <c r="AB40" s="46" t="s">
        <v>67</v>
      </c>
      <c r="AC40" s="46"/>
      <c r="AD40" s="52" t="s">
        <v>67</v>
      </c>
      <c r="AE40" s="52"/>
      <c r="AF40" s="52" t="s">
        <v>67</v>
      </c>
      <c r="AG40" s="54"/>
      <c r="AH40" s="48"/>
      <c r="AI40" s="52" t="s">
        <v>67</v>
      </c>
      <c r="AJ40" s="54"/>
      <c r="AK40" s="52" t="s">
        <v>67</v>
      </c>
      <c r="AL40" s="54"/>
      <c r="AM40" s="54" t="s">
        <v>67</v>
      </c>
      <c r="AN40" s="52">
        <f>AN39+2/1440</f>
        <v>0.67986111111111103</v>
      </c>
      <c r="AO40" s="54" t="s">
        <v>67</v>
      </c>
      <c r="AP40" s="54"/>
      <c r="AQ40" s="48"/>
      <c r="AR40" s="54" t="s">
        <v>67</v>
      </c>
      <c r="AS40" s="54"/>
      <c r="AT40" s="48"/>
      <c r="AU40" s="54" t="s">
        <v>67</v>
      </c>
      <c r="AV40" s="54" t="s">
        <v>67</v>
      </c>
      <c r="AW40" s="54"/>
      <c r="AX40" s="48"/>
      <c r="AY40" s="73"/>
      <c r="AZ40" s="52" t="s">
        <v>67</v>
      </c>
      <c r="BA40" s="52"/>
      <c r="BB40" s="52" t="s">
        <v>67</v>
      </c>
      <c r="BC40" s="52"/>
      <c r="BD40" s="52"/>
      <c r="BE40" s="52" t="s">
        <v>67</v>
      </c>
      <c r="BF40" s="52"/>
      <c r="BG40" s="52" t="s">
        <v>67</v>
      </c>
      <c r="BH40" s="52"/>
      <c r="BI40" s="54" t="s">
        <v>67</v>
      </c>
      <c r="BJ40" s="73"/>
      <c r="BK40" s="52" t="s">
        <v>67</v>
      </c>
      <c r="BL40" s="52"/>
      <c r="BM40" s="52" t="s">
        <v>67</v>
      </c>
      <c r="BN40" s="52"/>
      <c r="BO40" s="52"/>
      <c r="BP40" s="52" t="s">
        <v>67</v>
      </c>
      <c r="BQ40" s="52"/>
      <c r="BR40" s="52" t="s">
        <v>67</v>
      </c>
      <c r="BS40" s="52"/>
      <c r="BT40" s="52" t="s">
        <v>67</v>
      </c>
      <c r="BU40" s="55"/>
    </row>
    <row r="41" spans="1:73" x14ac:dyDescent="0.25">
      <c r="B41" s="3" t="s">
        <v>51</v>
      </c>
      <c r="C41" s="17"/>
      <c r="D41" s="10"/>
      <c r="E41" s="11" t="s">
        <v>67</v>
      </c>
      <c r="F41" s="22" t="s">
        <v>67</v>
      </c>
      <c r="G41" s="22"/>
      <c r="H41" s="11"/>
      <c r="I41" s="11">
        <f>I37+1/1440</f>
        <v>0.29861111111111105</v>
      </c>
      <c r="J41" s="11" t="s">
        <v>67</v>
      </c>
      <c r="K41" s="21"/>
      <c r="L41" s="22" t="s">
        <v>67</v>
      </c>
      <c r="M41" s="11" t="s">
        <v>67</v>
      </c>
      <c r="N41" s="11" t="s">
        <v>67</v>
      </c>
      <c r="O41" s="11">
        <f>O37+3/1440</f>
        <v>0.33194444444444443</v>
      </c>
      <c r="P41" s="22" t="s">
        <v>67</v>
      </c>
      <c r="Q41" s="22"/>
      <c r="R41" s="11" t="s">
        <v>67</v>
      </c>
      <c r="S41" s="11"/>
      <c r="T41" s="10"/>
      <c r="U41" s="10" t="s">
        <v>67</v>
      </c>
      <c r="V41" s="21"/>
      <c r="W41" s="21"/>
      <c r="X41" s="11" t="s">
        <v>67</v>
      </c>
      <c r="Y41" s="22"/>
      <c r="Z41" s="11" t="s">
        <v>67</v>
      </c>
      <c r="AA41" s="11">
        <f>AA42+2/1440</f>
        <v>0.53472222222222221</v>
      </c>
      <c r="AB41" s="10" t="s">
        <v>67</v>
      </c>
      <c r="AC41" s="10"/>
      <c r="AD41" s="11" t="s">
        <v>67</v>
      </c>
      <c r="AE41" s="11"/>
      <c r="AF41" s="11" t="s">
        <v>67</v>
      </c>
      <c r="AG41" s="22"/>
      <c r="AH41" s="21"/>
      <c r="AI41" s="11" t="s">
        <v>67</v>
      </c>
      <c r="AJ41" s="22"/>
      <c r="AK41" s="11" t="s">
        <v>67</v>
      </c>
      <c r="AL41" s="22"/>
      <c r="AM41" s="22" t="s">
        <v>67</v>
      </c>
      <c r="AN41" s="11">
        <f>AN42+2/1440</f>
        <v>0.67430555555555549</v>
      </c>
      <c r="AO41" s="22" t="s">
        <v>67</v>
      </c>
      <c r="AP41" s="22"/>
      <c r="AQ41" s="21"/>
      <c r="AR41" s="22" t="s">
        <v>67</v>
      </c>
      <c r="AS41" s="22"/>
      <c r="AT41" s="21"/>
      <c r="AU41" s="22" t="s">
        <v>67</v>
      </c>
      <c r="AV41" s="22" t="s">
        <v>67</v>
      </c>
      <c r="AW41" s="22"/>
      <c r="AX41" s="21"/>
      <c r="AY41" s="32"/>
      <c r="AZ41" s="11" t="s">
        <v>67</v>
      </c>
      <c r="BA41" s="11"/>
      <c r="BB41" s="11" t="s">
        <v>67</v>
      </c>
      <c r="BC41" s="11"/>
      <c r="BD41" s="11"/>
      <c r="BE41" s="11" t="s">
        <v>67</v>
      </c>
      <c r="BF41" s="11"/>
      <c r="BG41" s="11" t="s">
        <v>67</v>
      </c>
      <c r="BH41" s="11"/>
      <c r="BI41" s="22" t="s">
        <v>67</v>
      </c>
      <c r="BJ41" s="32"/>
      <c r="BK41" s="11" t="s">
        <v>67</v>
      </c>
      <c r="BL41" s="11"/>
      <c r="BM41" s="11" t="s">
        <v>67</v>
      </c>
      <c r="BN41" s="11"/>
      <c r="BO41" s="11"/>
      <c r="BP41" s="11" t="s">
        <v>67</v>
      </c>
      <c r="BQ41" s="11"/>
      <c r="BR41" s="11" t="s">
        <v>67</v>
      </c>
      <c r="BS41" s="11"/>
      <c r="BT41" s="11" t="s">
        <v>67</v>
      </c>
      <c r="BU41" s="33"/>
    </row>
    <row r="42" spans="1:73" x14ac:dyDescent="0.25">
      <c r="B42" s="45" t="s">
        <v>52</v>
      </c>
      <c r="C42" s="72"/>
      <c r="D42" s="46"/>
      <c r="E42" s="52" t="s">
        <v>67</v>
      </c>
      <c r="F42" s="54" t="s">
        <v>67</v>
      </c>
      <c r="G42" s="54"/>
      <c r="H42" s="52"/>
      <c r="I42" s="52">
        <f>I41+2/1440</f>
        <v>0.29999999999999993</v>
      </c>
      <c r="J42" s="52" t="s">
        <v>67</v>
      </c>
      <c r="K42" s="48"/>
      <c r="L42" s="54" t="s">
        <v>67</v>
      </c>
      <c r="M42" s="52" t="s">
        <v>67</v>
      </c>
      <c r="N42" s="52" t="s">
        <v>67</v>
      </c>
      <c r="O42" s="52">
        <f>O41+1/1440</f>
        <v>0.33263888888888887</v>
      </c>
      <c r="P42" s="54" t="s">
        <v>67</v>
      </c>
      <c r="Q42" s="54"/>
      <c r="R42" s="52" t="s">
        <v>67</v>
      </c>
      <c r="S42" s="52"/>
      <c r="T42" s="46"/>
      <c r="U42" s="46" t="s">
        <v>67</v>
      </c>
      <c r="V42" s="48"/>
      <c r="W42" s="48"/>
      <c r="X42" s="52" t="s">
        <v>67</v>
      </c>
      <c r="Y42" s="54"/>
      <c r="Z42" s="52" t="s">
        <v>67</v>
      </c>
      <c r="AA42" s="52">
        <f>AA43+1/1440</f>
        <v>0.53333333333333333</v>
      </c>
      <c r="AB42" s="46" t="s">
        <v>67</v>
      </c>
      <c r="AC42" s="46"/>
      <c r="AD42" s="52" t="s">
        <v>67</v>
      </c>
      <c r="AE42" s="52"/>
      <c r="AF42" s="52" t="s">
        <v>67</v>
      </c>
      <c r="AG42" s="54"/>
      <c r="AH42" s="48"/>
      <c r="AI42" s="52" t="s">
        <v>67</v>
      </c>
      <c r="AJ42" s="54"/>
      <c r="AK42" s="52" t="s">
        <v>67</v>
      </c>
      <c r="AL42" s="54"/>
      <c r="AM42" s="54" t="s">
        <v>67</v>
      </c>
      <c r="AN42" s="52">
        <f>AN43+1/1440</f>
        <v>0.67291666666666661</v>
      </c>
      <c r="AO42" s="54" t="s">
        <v>67</v>
      </c>
      <c r="AP42" s="54"/>
      <c r="AQ42" s="48"/>
      <c r="AR42" s="54" t="s">
        <v>67</v>
      </c>
      <c r="AS42" s="54"/>
      <c r="AT42" s="48"/>
      <c r="AU42" s="54" t="s">
        <v>67</v>
      </c>
      <c r="AV42" s="54" t="s">
        <v>67</v>
      </c>
      <c r="AW42" s="54"/>
      <c r="AX42" s="48"/>
      <c r="AY42" s="73"/>
      <c r="AZ42" s="52" t="s">
        <v>67</v>
      </c>
      <c r="BA42" s="52"/>
      <c r="BB42" s="52" t="s">
        <v>67</v>
      </c>
      <c r="BC42" s="52"/>
      <c r="BD42" s="52"/>
      <c r="BE42" s="52" t="s">
        <v>67</v>
      </c>
      <c r="BF42" s="52"/>
      <c r="BG42" s="52" t="s">
        <v>67</v>
      </c>
      <c r="BH42" s="52"/>
      <c r="BI42" s="54" t="s">
        <v>67</v>
      </c>
      <c r="BJ42" s="73"/>
      <c r="BK42" s="52" t="s">
        <v>67</v>
      </c>
      <c r="BL42" s="52"/>
      <c r="BM42" s="52" t="s">
        <v>67</v>
      </c>
      <c r="BN42" s="52"/>
      <c r="BO42" s="52"/>
      <c r="BP42" s="52" t="s">
        <v>67</v>
      </c>
      <c r="BQ42" s="52"/>
      <c r="BR42" s="52" t="s">
        <v>67</v>
      </c>
      <c r="BS42" s="52"/>
      <c r="BT42" s="52" t="s">
        <v>67</v>
      </c>
      <c r="BU42" s="55"/>
    </row>
    <row r="43" spans="1:73" x14ac:dyDescent="0.25">
      <c r="B43" s="3" t="s">
        <v>53</v>
      </c>
      <c r="C43" s="17"/>
      <c r="D43" s="10"/>
      <c r="E43" s="11" t="s">
        <v>67</v>
      </c>
      <c r="F43" s="22" t="s">
        <v>67</v>
      </c>
      <c r="G43" s="22"/>
      <c r="H43" s="11"/>
      <c r="I43" s="11">
        <f>I42+1/1440</f>
        <v>0.30069444444444438</v>
      </c>
      <c r="J43" s="11" t="s">
        <v>67</v>
      </c>
      <c r="K43" s="21"/>
      <c r="L43" s="22" t="s">
        <v>67</v>
      </c>
      <c r="M43" s="11" t="s">
        <v>67</v>
      </c>
      <c r="N43" s="11" t="s">
        <v>67</v>
      </c>
      <c r="O43" s="11">
        <f>O42+1/1440</f>
        <v>0.33333333333333331</v>
      </c>
      <c r="P43" s="22" t="s">
        <v>67</v>
      </c>
      <c r="Q43" s="22"/>
      <c r="R43" s="11" t="s">
        <v>67</v>
      </c>
      <c r="S43" s="11"/>
      <c r="T43" s="10"/>
      <c r="U43" s="10" t="s">
        <v>67</v>
      </c>
      <c r="V43" s="21"/>
      <c r="W43" s="21"/>
      <c r="X43" s="11" t="s">
        <v>67</v>
      </c>
      <c r="Y43" s="22"/>
      <c r="Z43" s="11" t="s">
        <v>67</v>
      </c>
      <c r="AA43" s="11">
        <f>AA44+1/1440</f>
        <v>0.53263888888888888</v>
      </c>
      <c r="AB43" s="10" t="s">
        <v>67</v>
      </c>
      <c r="AC43" s="10"/>
      <c r="AD43" s="11" t="s">
        <v>67</v>
      </c>
      <c r="AE43" s="11"/>
      <c r="AF43" s="11" t="s">
        <v>67</v>
      </c>
      <c r="AG43" s="22"/>
      <c r="AH43" s="21"/>
      <c r="AI43" s="11" t="s">
        <v>67</v>
      </c>
      <c r="AJ43" s="22"/>
      <c r="AK43" s="11" t="s">
        <v>67</v>
      </c>
      <c r="AL43" s="22"/>
      <c r="AM43" s="22" t="s">
        <v>67</v>
      </c>
      <c r="AN43" s="11">
        <f>AN44+1/1440</f>
        <v>0.67222222222222217</v>
      </c>
      <c r="AO43" s="22" t="s">
        <v>67</v>
      </c>
      <c r="AP43" s="22"/>
      <c r="AQ43" s="21"/>
      <c r="AR43" s="22" t="s">
        <v>67</v>
      </c>
      <c r="AS43" s="22"/>
      <c r="AT43" s="21"/>
      <c r="AU43" s="22" t="s">
        <v>67</v>
      </c>
      <c r="AV43" s="22" t="s">
        <v>67</v>
      </c>
      <c r="AW43" s="22"/>
      <c r="AX43" s="21"/>
      <c r="AY43" s="32"/>
      <c r="AZ43" s="11" t="s">
        <v>67</v>
      </c>
      <c r="BA43" s="11"/>
      <c r="BB43" s="11" t="s">
        <v>67</v>
      </c>
      <c r="BC43" s="11"/>
      <c r="BD43" s="11"/>
      <c r="BE43" s="11" t="s">
        <v>67</v>
      </c>
      <c r="BF43" s="11"/>
      <c r="BG43" s="11" t="s">
        <v>67</v>
      </c>
      <c r="BH43" s="11"/>
      <c r="BI43" s="22" t="s">
        <v>67</v>
      </c>
      <c r="BJ43" s="32"/>
      <c r="BK43" s="11" t="s">
        <v>67</v>
      </c>
      <c r="BL43" s="11"/>
      <c r="BM43" s="11" t="s">
        <v>67</v>
      </c>
      <c r="BN43" s="11"/>
      <c r="BO43" s="11"/>
      <c r="BP43" s="11" t="s">
        <v>67</v>
      </c>
      <c r="BQ43" s="11"/>
      <c r="BR43" s="11" t="s">
        <v>67</v>
      </c>
      <c r="BS43" s="11"/>
      <c r="BT43" s="11" t="s">
        <v>67</v>
      </c>
      <c r="BU43" s="33"/>
    </row>
    <row r="44" spans="1:73" x14ac:dyDescent="0.25">
      <c r="B44" s="45" t="s">
        <v>54</v>
      </c>
      <c r="C44" s="72"/>
      <c r="D44" s="46"/>
      <c r="E44" s="52" t="s">
        <v>67</v>
      </c>
      <c r="F44" s="54" t="s">
        <v>67</v>
      </c>
      <c r="G44" s="54"/>
      <c r="H44" s="52"/>
      <c r="I44" s="52">
        <f>I43+1/1440</f>
        <v>0.30138888888888882</v>
      </c>
      <c r="J44" s="52" t="s">
        <v>67</v>
      </c>
      <c r="K44" s="48"/>
      <c r="L44" s="54" t="s">
        <v>67</v>
      </c>
      <c r="M44" s="52" t="s">
        <v>67</v>
      </c>
      <c r="N44" s="52" t="s">
        <v>67</v>
      </c>
      <c r="O44" s="52">
        <f>O43+1/1440</f>
        <v>0.33402777777777776</v>
      </c>
      <c r="P44" s="54" t="s">
        <v>67</v>
      </c>
      <c r="Q44" s="54"/>
      <c r="R44" s="52" t="s">
        <v>67</v>
      </c>
      <c r="S44" s="52"/>
      <c r="T44" s="46"/>
      <c r="U44" s="46" t="s">
        <v>67</v>
      </c>
      <c r="V44" s="48"/>
      <c r="W44" s="48"/>
      <c r="X44" s="52" t="s">
        <v>67</v>
      </c>
      <c r="Y44" s="54"/>
      <c r="Z44" s="52" t="s">
        <v>67</v>
      </c>
      <c r="AA44" s="52">
        <f>AA45+1/1440</f>
        <v>0.53194444444444444</v>
      </c>
      <c r="AB44" s="46" t="s">
        <v>67</v>
      </c>
      <c r="AC44" s="46"/>
      <c r="AD44" s="52" t="s">
        <v>67</v>
      </c>
      <c r="AE44" s="52"/>
      <c r="AF44" s="52" t="s">
        <v>67</v>
      </c>
      <c r="AG44" s="54"/>
      <c r="AH44" s="48"/>
      <c r="AI44" s="52" t="s">
        <v>67</v>
      </c>
      <c r="AJ44" s="54"/>
      <c r="AK44" s="52" t="s">
        <v>67</v>
      </c>
      <c r="AL44" s="54"/>
      <c r="AM44" s="54" t="s">
        <v>67</v>
      </c>
      <c r="AN44" s="52">
        <f>AN45+1/1440</f>
        <v>0.67152777777777772</v>
      </c>
      <c r="AO44" s="54" t="s">
        <v>67</v>
      </c>
      <c r="AP44" s="54"/>
      <c r="AQ44" s="48"/>
      <c r="AR44" s="54" t="s">
        <v>67</v>
      </c>
      <c r="AS44" s="54"/>
      <c r="AT44" s="48"/>
      <c r="AU44" s="54" t="s">
        <v>67</v>
      </c>
      <c r="AV44" s="54" t="s">
        <v>67</v>
      </c>
      <c r="AW44" s="54"/>
      <c r="AX44" s="48"/>
      <c r="AY44" s="73"/>
      <c r="AZ44" s="52" t="s">
        <v>67</v>
      </c>
      <c r="BA44" s="52"/>
      <c r="BB44" s="52" t="s">
        <v>67</v>
      </c>
      <c r="BC44" s="52"/>
      <c r="BD44" s="52"/>
      <c r="BE44" s="52" t="s">
        <v>67</v>
      </c>
      <c r="BF44" s="52"/>
      <c r="BG44" s="52" t="s">
        <v>67</v>
      </c>
      <c r="BH44" s="52"/>
      <c r="BI44" s="54" t="s">
        <v>67</v>
      </c>
      <c r="BJ44" s="73"/>
      <c r="BK44" s="52" t="s">
        <v>67</v>
      </c>
      <c r="BL44" s="52"/>
      <c r="BM44" s="52" t="s">
        <v>67</v>
      </c>
      <c r="BN44" s="52"/>
      <c r="BO44" s="52"/>
      <c r="BP44" s="52" t="s">
        <v>67</v>
      </c>
      <c r="BQ44" s="52"/>
      <c r="BR44" s="52" t="s">
        <v>67</v>
      </c>
      <c r="BS44" s="52"/>
      <c r="BT44" s="52" t="s">
        <v>67</v>
      </c>
      <c r="BU44" s="55"/>
    </row>
    <row r="45" spans="1:73" x14ac:dyDescent="0.25">
      <c r="B45" s="3" t="s">
        <v>55</v>
      </c>
      <c r="C45" s="17"/>
      <c r="D45" s="10"/>
      <c r="E45" s="11" t="s">
        <v>67</v>
      </c>
      <c r="F45" s="22" t="s">
        <v>67</v>
      </c>
      <c r="G45" s="22"/>
      <c r="H45" s="11"/>
      <c r="I45" s="11">
        <f>I44+1/1440</f>
        <v>0.30208333333333326</v>
      </c>
      <c r="J45" s="11" t="s">
        <v>67</v>
      </c>
      <c r="K45" s="21"/>
      <c r="L45" s="22" t="s">
        <v>67</v>
      </c>
      <c r="M45" s="11" t="s">
        <v>67</v>
      </c>
      <c r="N45" s="11" t="s">
        <v>67</v>
      </c>
      <c r="O45" s="11">
        <f>O44+2/1440</f>
        <v>0.33541666666666664</v>
      </c>
      <c r="P45" s="22" t="s">
        <v>67</v>
      </c>
      <c r="Q45" s="22"/>
      <c r="R45" s="11" t="s">
        <v>67</v>
      </c>
      <c r="S45" s="11"/>
      <c r="T45" s="10"/>
      <c r="U45" s="10" t="s">
        <v>67</v>
      </c>
      <c r="V45" s="6"/>
      <c r="W45" s="21"/>
      <c r="X45" s="11" t="s">
        <v>67</v>
      </c>
      <c r="Y45" s="22"/>
      <c r="Z45" s="11" t="s">
        <v>67</v>
      </c>
      <c r="AA45" s="11">
        <f>AA35+5/1440</f>
        <v>0.53125</v>
      </c>
      <c r="AB45" s="10" t="s">
        <v>67</v>
      </c>
      <c r="AC45" s="10"/>
      <c r="AD45" s="11" t="s">
        <v>67</v>
      </c>
      <c r="AE45" s="11"/>
      <c r="AF45" s="22" t="s">
        <v>67</v>
      </c>
      <c r="AG45" s="22"/>
      <c r="AH45" s="21"/>
      <c r="AI45" s="11" t="s">
        <v>67</v>
      </c>
      <c r="AJ45" s="22"/>
      <c r="AK45" s="11" t="s">
        <v>67</v>
      </c>
      <c r="AL45" s="22"/>
      <c r="AM45" s="22" t="s">
        <v>67</v>
      </c>
      <c r="AN45" s="11">
        <f>AN36+4/1440</f>
        <v>0.67083333333333328</v>
      </c>
      <c r="AO45" s="22" t="s">
        <v>67</v>
      </c>
      <c r="AP45" s="22"/>
      <c r="AQ45" s="21"/>
      <c r="AR45" s="22" t="s">
        <v>67</v>
      </c>
      <c r="AS45" s="22"/>
      <c r="AT45" s="21"/>
      <c r="AU45" s="22" t="s">
        <v>67</v>
      </c>
      <c r="AV45" s="22" t="s">
        <v>67</v>
      </c>
      <c r="AW45" s="22"/>
      <c r="AX45" s="21"/>
      <c r="AY45" s="32"/>
      <c r="AZ45" s="11" t="s">
        <v>67</v>
      </c>
      <c r="BA45" s="11"/>
      <c r="BB45" s="11" t="s">
        <v>67</v>
      </c>
      <c r="BC45" s="11"/>
      <c r="BD45" s="11"/>
      <c r="BE45" s="11" t="s">
        <v>67</v>
      </c>
      <c r="BF45" s="11"/>
      <c r="BG45" s="11" t="s">
        <v>67</v>
      </c>
      <c r="BH45" s="11"/>
      <c r="BI45" s="22" t="s">
        <v>67</v>
      </c>
      <c r="BJ45" s="32"/>
      <c r="BK45" s="11" t="s">
        <v>67</v>
      </c>
      <c r="BL45" s="11"/>
      <c r="BM45" s="11" t="s">
        <v>67</v>
      </c>
      <c r="BN45" s="11"/>
      <c r="BO45" s="11"/>
      <c r="BP45" s="11" t="s">
        <v>67</v>
      </c>
      <c r="BQ45" s="11"/>
      <c r="BR45" s="11" t="s">
        <v>67</v>
      </c>
      <c r="BS45" s="11"/>
      <c r="BT45" s="11" t="s">
        <v>67</v>
      </c>
      <c r="BU45" s="33"/>
    </row>
    <row r="46" spans="1:73" x14ac:dyDescent="0.25">
      <c r="B46" s="45" t="s">
        <v>56</v>
      </c>
      <c r="C46" s="72"/>
      <c r="D46" s="46"/>
      <c r="E46" s="52" t="s">
        <v>67</v>
      </c>
      <c r="F46" s="54" t="s">
        <v>67</v>
      </c>
      <c r="G46" s="54"/>
      <c r="H46" s="52"/>
      <c r="I46" s="52" t="s">
        <v>67</v>
      </c>
      <c r="J46" s="52" t="s">
        <v>67</v>
      </c>
      <c r="K46" s="48"/>
      <c r="L46" s="54" t="s">
        <v>67</v>
      </c>
      <c r="M46" s="52" t="s">
        <v>67</v>
      </c>
      <c r="N46" s="52" t="s">
        <v>67</v>
      </c>
      <c r="O46" s="52">
        <f>O45+2/1440</f>
        <v>0.33680555555555552</v>
      </c>
      <c r="P46" s="54" t="s">
        <v>67</v>
      </c>
      <c r="Q46" s="54"/>
      <c r="R46" s="52" t="s">
        <v>67</v>
      </c>
      <c r="S46" s="52"/>
      <c r="T46" s="46"/>
      <c r="U46" s="46" t="s">
        <v>67</v>
      </c>
      <c r="V46" s="48"/>
      <c r="W46" s="48"/>
      <c r="X46" s="52" t="s">
        <v>67</v>
      </c>
      <c r="Y46" s="54"/>
      <c r="Z46" s="52" t="s">
        <v>67</v>
      </c>
      <c r="AA46" s="46" t="s">
        <v>67</v>
      </c>
      <c r="AB46" s="46" t="s">
        <v>67</v>
      </c>
      <c r="AC46" s="46"/>
      <c r="AD46" s="52" t="s">
        <v>67</v>
      </c>
      <c r="AE46" s="52"/>
      <c r="AF46" s="54" t="s">
        <v>67</v>
      </c>
      <c r="AG46" s="54"/>
      <c r="AH46" s="48"/>
      <c r="AI46" s="52" t="s">
        <v>67</v>
      </c>
      <c r="AJ46" s="54"/>
      <c r="AK46" s="52" t="s">
        <v>67</v>
      </c>
      <c r="AL46" s="54"/>
      <c r="AM46" s="54" t="s">
        <v>67</v>
      </c>
      <c r="AN46" s="46" t="s">
        <v>67</v>
      </c>
      <c r="AO46" s="54" t="s">
        <v>67</v>
      </c>
      <c r="AP46" s="54"/>
      <c r="AQ46" s="48"/>
      <c r="AR46" s="54" t="s">
        <v>67</v>
      </c>
      <c r="AS46" s="54"/>
      <c r="AT46" s="48"/>
      <c r="AU46" s="54" t="s">
        <v>67</v>
      </c>
      <c r="AV46" s="54" t="s">
        <v>67</v>
      </c>
      <c r="AW46" s="54"/>
      <c r="AX46" s="48"/>
      <c r="AY46" s="73"/>
      <c r="AZ46" s="52" t="s">
        <v>67</v>
      </c>
      <c r="BA46" s="52"/>
      <c r="BB46" s="52" t="s">
        <v>67</v>
      </c>
      <c r="BC46" s="52"/>
      <c r="BD46" s="52"/>
      <c r="BE46" s="52" t="s">
        <v>67</v>
      </c>
      <c r="BF46" s="52"/>
      <c r="BG46" s="52" t="s">
        <v>67</v>
      </c>
      <c r="BH46" s="52"/>
      <c r="BI46" s="54" t="s">
        <v>67</v>
      </c>
      <c r="BJ46" s="73"/>
      <c r="BK46" s="52" t="s">
        <v>67</v>
      </c>
      <c r="BL46" s="52"/>
      <c r="BM46" s="52" t="s">
        <v>67</v>
      </c>
      <c r="BN46" s="52"/>
      <c r="BO46" s="52"/>
      <c r="BP46" s="52" t="s">
        <v>67</v>
      </c>
      <c r="BQ46" s="52"/>
      <c r="BR46" s="52" t="s">
        <v>67</v>
      </c>
      <c r="BS46" s="52"/>
      <c r="BT46" s="52" t="s">
        <v>67</v>
      </c>
      <c r="BU46" s="55"/>
    </row>
    <row r="47" spans="1:73" x14ac:dyDescent="0.25">
      <c r="A47" s="4">
        <v>3.472222222222222E-3</v>
      </c>
      <c r="B47" s="3" t="s">
        <v>82</v>
      </c>
      <c r="C47" s="17"/>
      <c r="D47" s="10"/>
      <c r="E47" s="11">
        <f>E27+$A47</f>
        <v>0.26736111111111105</v>
      </c>
      <c r="F47" s="22">
        <f>F27+$A47</f>
        <v>0.26736111111111105</v>
      </c>
      <c r="G47" s="22"/>
      <c r="H47" s="11">
        <f>H51+2/1440</f>
        <v>0.30972222222222218</v>
      </c>
      <c r="I47" s="11">
        <f>I51+2/1440</f>
        <v>0.28749999999999998</v>
      </c>
      <c r="J47" s="11" t="s">
        <v>67</v>
      </c>
      <c r="K47" s="21"/>
      <c r="L47" s="22">
        <f>L27+$A47</f>
        <v>0.32397660818713431</v>
      </c>
      <c r="M47" s="11" t="s">
        <v>67</v>
      </c>
      <c r="N47" s="11">
        <f>N51+2/1440</f>
        <v>0.33055555555555555</v>
      </c>
      <c r="O47" s="10"/>
      <c r="P47" s="22">
        <f>P27+$A47</f>
        <v>0.36111111111111116</v>
      </c>
      <c r="Q47" s="22"/>
      <c r="R47" s="11">
        <f>R27+$A47</f>
        <v>0.44444444444444448</v>
      </c>
      <c r="S47" s="11"/>
      <c r="T47" s="10"/>
      <c r="U47" s="10" t="s">
        <v>67</v>
      </c>
      <c r="V47" s="21"/>
      <c r="W47" s="21"/>
      <c r="X47" s="11">
        <f>X27+$A47</f>
        <v>0.52777777777777779</v>
      </c>
      <c r="Y47" s="22"/>
      <c r="Z47" s="11">
        <f>Z27+$A47</f>
        <v>0.53263888888888877</v>
      </c>
      <c r="AA47" s="10" t="s">
        <v>67</v>
      </c>
      <c r="AB47" s="11">
        <f>AB48+1/1440</f>
        <v>0.53611111111111109</v>
      </c>
      <c r="AC47" s="10"/>
      <c r="AD47" s="11">
        <f>AD27+$A47</f>
        <v>0.57013888888888886</v>
      </c>
      <c r="AE47" s="11"/>
      <c r="AF47" s="22">
        <f>AF27+$A47</f>
        <v>0.61111111111111105</v>
      </c>
      <c r="AG47" s="22"/>
      <c r="AH47" s="21"/>
      <c r="AI47" s="11">
        <f>AI27+$A47</f>
        <v>0.63402777777777775</v>
      </c>
      <c r="AJ47" s="22"/>
      <c r="AK47" s="11">
        <f>AK27+$A47</f>
        <v>0.65277777777777779</v>
      </c>
      <c r="AL47" s="22"/>
      <c r="AM47" s="22">
        <f>AM27+$A47</f>
        <v>0.66249999999999998</v>
      </c>
      <c r="AN47" s="10" t="s">
        <v>67</v>
      </c>
      <c r="AO47" s="22">
        <f>AO27+$A47</f>
        <v>0.69444444444444442</v>
      </c>
      <c r="AP47" s="22"/>
      <c r="AQ47" s="21"/>
      <c r="AR47" s="22">
        <f>AR27+$A47</f>
        <v>0.73611111111111105</v>
      </c>
      <c r="AS47" s="22"/>
      <c r="AT47" s="21"/>
      <c r="AU47" s="22">
        <f>AU27+$A47</f>
        <v>0.77777777777777768</v>
      </c>
      <c r="AV47" s="22">
        <f>AV27+$A47</f>
        <v>0.81944444444444431</v>
      </c>
      <c r="AW47" s="22"/>
      <c r="AX47" s="21"/>
      <c r="AY47" s="32"/>
      <c r="AZ47" s="11" t="s">
        <v>67</v>
      </c>
      <c r="BA47" s="11"/>
      <c r="BB47" s="11">
        <f t="shared" ref="BB47:BR47" si="34">BB27+$A47</f>
        <v>0.44444444444444436</v>
      </c>
      <c r="BC47" s="11"/>
      <c r="BD47" s="11"/>
      <c r="BE47" s="11">
        <f t="shared" si="34"/>
        <v>0.57638888888888884</v>
      </c>
      <c r="BF47" s="11"/>
      <c r="BG47" s="11">
        <f t="shared" si="34"/>
        <v>0.69444444444444442</v>
      </c>
      <c r="BH47" s="11"/>
      <c r="BI47" s="22">
        <f t="shared" si="34"/>
        <v>0.81944444444444442</v>
      </c>
      <c r="BJ47" s="32"/>
      <c r="BK47" s="11">
        <f t="shared" ref="BK47" si="35">BK27+$A47</f>
        <v>0.31944444444444436</v>
      </c>
      <c r="BL47" s="11"/>
      <c r="BM47" s="11">
        <f t="shared" si="34"/>
        <v>0.44444444444444436</v>
      </c>
      <c r="BN47" s="11"/>
      <c r="BO47" s="11"/>
      <c r="BP47" s="11">
        <f t="shared" si="34"/>
        <v>0.56944444444444431</v>
      </c>
      <c r="BQ47" s="11"/>
      <c r="BR47" s="11">
        <f t="shared" si="34"/>
        <v>0.69444444444444431</v>
      </c>
      <c r="BS47" s="11"/>
      <c r="BT47" s="11">
        <f t="shared" ref="BT47" si="36">BT27+$A47</f>
        <v>0.81944444444444431</v>
      </c>
      <c r="BU47" s="33"/>
    </row>
    <row r="48" spans="1:73" x14ac:dyDescent="0.25">
      <c r="A48" s="4">
        <v>1.3888888888888889E-3</v>
      </c>
      <c r="B48" s="45" t="s">
        <v>73</v>
      </c>
      <c r="C48" s="72"/>
      <c r="D48" s="46"/>
      <c r="E48" s="52">
        <f>E47+$A48</f>
        <v>0.26874999999999993</v>
      </c>
      <c r="F48" s="54">
        <f>F47+$A48</f>
        <v>0.26874999999999993</v>
      </c>
      <c r="G48" s="54"/>
      <c r="H48" s="52">
        <f>H47+2/1440</f>
        <v>0.31111111111111106</v>
      </c>
      <c r="I48" s="54">
        <f>I47+1/1440</f>
        <v>0.28819444444444442</v>
      </c>
      <c r="J48" s="54" t="s">
        <v>67</v>
      </c>
      <c r="K48" s="54"/>
      <c r="L48" s="54">
        <f>L47+$A48</f>
        <v>0.32536549707602319</v>
      </c>
      <c r="M48" s="54" t="s">
        <v>67</v>
      </c>
      <c r="N48" s="52" t="s">
        <v>67</v>
      </c>
      <c r="O48" s="54"/>
      <c r="P48" s="54">
        <f>P47+$A48</f>
        <v>0.36250000000000004</v>
      </c>
      <c r="Q48" s="54"/>
      <c r="R48" s="52">
        <f>R47+$A48</f>
        <v>0.44583333333333336</v>
      </c>
      <c r="S48" s="52"/>
      <c r="T48" s="52"/>
      <c r="U48" s="54" t="s">
        <v>67</v>
      </c>
      <c r="V48" s="54"/>
      <c r="W48" s="54"/>
      <c r="X48" s="52">
        <f>X47+$A48</f>
        <v>0.52916666666666667</v>
      </c>
      <c r="Y48" s="54"/>
      <c r="Z48" s="52">
        <f>Z47+$A48</f>
        <v>0.53402777777777766</v>
      </c>
      <c r="AA48" s="52" t="s">
        <v>67</v>
      </c>
      <c r="AB48" s="52">
        <f>AB36+7/1440</f>
        <v>0.53541666666666665</v>
      </c>
      <c r="AC48" s="46"/>
      <c r="AD48" s="52">
        <f>AD47+$A48</f>
        <v>0.57152777777777775</v>
      </c>
      <c r="AE48" s="52"/>
      <c r="AF48" s="54">
        <f t="shared" ref="AF48:AK49" si="37">AF47+$A48</f>
        <v>0.61249999999999993</v>
      </c>
      <c r="AG48" s="54"/>
      <c r="AH48" s="48"/>
      <c r="AI48" s="52">
        <f>AI47+$A48</f>
        <v>0.63541666666666663</v>
      </c>
      <c r="AJ48" s="54"/>
      <c r="AK48" s="52">
        <f t="shared" si="37"/>
        <v>0.65416666666666667</v>
      </c>
      <c r="AL48" s="54"/>
      <c r="AM48" s="54">
        <f>AM47+$A48</f>
        <v>0.66388888888888886</v>
      </c>
      <c r="AN48" s="52" t="s">
        <v>67</v>
      </c>
      <c r="AO48" s="54">
        <f t="shared" ref="AO48:AU49" si="38">AO47+$A48</f>
        <v>0.6958333333333333</v>
      </c>
      <c r="AP48" s="54"/>
      <c r="AQ48" s="48"/>
      <c r="AR48" s="54">
        <f t="shared" si="38"/>
        <v>0.73749999999999993</v>
      </c>
      <c r="AS48" s="54"/>
      <c r="AT48" s="48"/>
      <c r="AU48" s="54">
        <f t="shared" si="38"/>
        <v>0.77916666666666656</v>
      </c>
      <c r="AV48" s="54">
        <f t="shared" ref="AV48" si="39">AV47+$A48</f>
        <v>0.82083333333333319</v>
      </c>
      <c r="AW48" s="54"/>
      <c r="AX48" s="48"/>
      <c r="AY48" s="73"/>
      <c r="AZ48" s="52" t="s">
        <v>67</v>
      </c>
      <c r="BA48" s="52"/>
      <c r="BB48" s="52">
        <f t="shared" ref="BB48:BP49" si="40">BB47+$A48</f>
        <v>0.44583333333333325</v>
      </c>
      <c r="BC48" s="52"/>
      <c r="BD48" s="52"/>
      <c r="BE48" s="52">
        <f t="shared" si="40"/>
        <v>0.57777777777777772</v>
      </c>
      <c r="BF48" s="52"/>
      <c r="BG48" s="52">
        <f t="shared" si="40"/>
        <v>0.6958333333333333</v>
      </c>
      <c r="BH48" s="52"/>
      <c r="BI48" s="54">
        <f t="shared" si="40"/>
        <v>0.8208333333333333</v>
      </c>
      <c r="BJ48" s="73"/>
      <c r="BK48" s="52">
        <f t="shared" ref="BK48:BK49" si="41">BK47+$A48</f>
        <v>0.32083333333333325</v>
      </c>
      <c r="BL48" s="52"/>
      <c r="BM48" s="52">
        <f t="shared" si="40"/>
        <v>0.44583333333333325</v>
      </c>
      <c r="BN48" s="52"/>
      <c r="BO48" s="52"/>
      <c r="BP48" s="52">
        <f t="shared" si="40"/>
        <v>0.57083333333333319</v>
      </c>
      <c r="BQ48" s="52"/>
      <c r="BR48" s="52">
        <f t="shared" ref="BR48:BR49" si="42">BR47+$A48</f>
        <v>0.69583333333333319</v>
      </c>
      <c r="BS48" s="52"/>
      <c r="BT48" s="52">
        <f t="shared" ref="BT48:BT49" si="43">BT47+$A48</f>
        <v>0.82083333333333319</v>
      </c>
      <c r="BU48" s="55"/>
    </row>
    <row r="49" spans="1:107" x14ac:dyDescent="0.25">
      <c r="A49" s="4">
        <v>6.9444444444444447E-4</v>
      </c>
      <c r="B49" s="3" t="s">
        <v>80</v>
      </c>
      <c r="C49" s="17"/>
      <c r="D49" s="10"/>
      <c r="E49" s="11" t="s">
        <v>67</v>
      </c>
      <c r="F49" s="22">
        <f>F48+$A49</f>
        <v>0.26944444444444438</v>
      </c>
      <c r="G49" s="22"/>
      <c r="H49" s="11">
        <f>H48+1/1440</f>
        <v>0.3118055555555555</v>
      </c>
      <c r="I49" s="11">
        <f>I48+1/1440</f>
        <v>0.28888888888888886</v>
      </c>
      <c r="J49" s="11" t="s">
        <v>67</v>
      </c>
      <c r="K49" s="21"/>
      <c r="L49" s="22">
        <f>L48+$A49</f>
        <v>0.32605994152046763</v>
      </c>
      <c r="M49" s="11" t="s">
        <v>67</v>
      </c>
      <c r="N49" s="11" t="s">
        <v>67</v>
      </c>
      <c r="O49" s="10"/>
      <c r="P49" s="22">
        <f>P48+$A49</f>
        <v>0.36319444444444449</v>
      </c>
      <c r="Q49" s="22"/>
      <c r="R49" s="11">
        <f>R48+$A49</f>
        <v>0.4465277777777778</v>
      </c>
      <c r="S49" s="11"/>
      <c r="T49" s="10"/>
      <c r="U49" s="10" t="s">
        <v>67</v>
      </c>
      <c r="V49" s="21"/>
      <c r="W49" s="21"/>
      <c r="X49" s="11">
        <f>X48+$A49</f>
        <v>0.52986111111111112</v>
      </c>
      <c r="Y49" s="22"/>
      <c r="Z49" s="11" t="s">
        <v>67</v>
      </c>
      <c r="AA49" s="10" t="s">
        <v>67</v>
      </c>
      <c r="AB49" s="10" t="s">
        <v>67</v>
      </c>
      <c r="AC49" s="10"/>
      <c r="AD49" s="11" t="s">
        <v>67</v>
      </c>
      <c r="AE49" s="11"/>
      <c r="AF49" s="22">
        <f t="shared" si="37"/>
        <v>0.61319444444444438</v>
      </c>
      <c r="AG49" s="22"/>
      <c r="AH49" s="21"/>
      <c r="AI49" s="11" t="s">
        <v>67</v>
      </c>
      <c r="AJ49" s="22"/>
      <c r="AK49" s="11">
        <f t="shared" si="37"/>
        <v>0.65486111111111112</v>
      </c>
      <c r="AL49" s="22"/>
      <c r="AM49" s="22">
        <f>AM48+$A49</f>
        <v>0.6645833333333333</v>
      </c>
      <c r="AN49" s="11">
        <f>AN54+3/1440</f>
        <v>0.68402777777777768</v>
      </c>
      <c r="AO49" s="22">
        <f t="shared" si="38"/>
        <v>0.69652777777777775</v>
      </c>
      <c r="AP49" s="22"/>
      <c r="AQ49" s="21"/>
      <c r="AR49" s="22">
        <f t="shared" si="38"/>
        <v>0.73819444444444438</v>
      </c>
      <c r="AS49" s="22"/>
      <c r="AT49" s="21"/>
      <c r="AU49" s="22">
        <f t="shared" si="38"/>
        <v>0.77986111111111101</v>
      </c>
      <c r="AV49" s="22">
        <f t="shared" ref="AV49" si="44">AV48+$A49</f>
        <v>0.82152777777777763</v>
      </c>
      <c r="AW49" s="22"/>
      <c r="AX49" s="21"/>
      <c r="AY49" s="32"/>
      <c r="AZ49" s="11">
        <f>AZ36+7/1440</f>
        <v>0.32986111111111099</v>
      </c>
      <c r="BA49" s="11"/>
      <c r="BB49" s="11">
        <f t="shared" si="40"/>
        <v>0.44652777777777769</v>
      </c>
      <c r="BC49" s="11"/>
      <c r="BD49" s="11"/>
      <c r="BE49" s="11">
        <f t="shared" si="40"/>
        <v>0.57847222222222217</v>
      </c>
      <c r="BF49" s="11"/>
      <c r="BG49" s="11">
        <f t="shared" si="40"/>
        <v>0.69652777777777775</v>
      </c>
      <c r="BH49" s="11"/>
      <c r="BI49" s="22">
        <f t="shared" si="40"/>
        <v>0.82152777777777775</v>
      </c>
      <c r="BJ49" s="32"/>
      <c r="BK49" s="11">
        <f t="shared" si="41"/>
        <v>0.32152777777777769</v>
      </c>
      <c r="BL49" s="11"/>
      <c r="BM49" s="11">
        <f t="shared" si="40"/>
        <v>0.44652777777777769</v>
      </c>
      <c r="BN49" s="11"/>
      <c r="BO49" s="11"/>
      <c r="BP49" s="11">
        <f t="shared" si="40"/>
        <v>0.57152777777777763</v>
      </c>
      <c r="BQ49" s="11"/>
      <c r="BR49" s="11">
        <f t="shared" si="42"/>
        <v>0.69652777777777763</v>
      </c>
      <c r="BS49" s="11"/>
      <c r="BT49" s="11">
        <f t="shared" si="43"/>
        <v>0.82152777777777763</v>
      </c>
      <c r="BU49" s="33"/>
    </row>
    <row r="50" spans="1:107" x14ac:dyDescent="0.25">
      <c r="B50" s="45" t="s">
        <v>79</v>
      </c>
      <c r="C50" s="72"/>
      <c r="D50" s="46"/>
      <c r="E50" s="52" t="s">
        <v>67</v>
      </c>
      <c r="F50" s="54" t="s">
        <v>67</v>
      </c>
      <c r="G50" s="54"/>
      <c r="H50" s="52" t="s">
        <v>67</v>
      </c>
      <c r="I50" s="52">
        <f>I55+2/1440</f>
        <v>0.28263888888888888</v>
      </c>
      <c r="J50" s="52" t="s">
        <v>67</v>
      </c>
      <c r="K50" s="48"/>
      <c r="L50" s="54" t="s">
        <v>67</v>
      </c>
      <c r="M50" s="52" t="s">
        <v>67</v>
      </c>
      <c r="N50" s="52">
        <f>N53+5/1440</f>
        <v>0.3263888888888889</v>
      </c>
      <c r="O50" s="46"/>
      <c r="P50" s="54" t="s">
        <v>67</v>
      </c>
      <c r="Q50" s="54"/>
      <c r="R50" s="52" t="s">
        <v>67</v>
      </c>
      <c r="S50" s="52"/>
      <c r="T50" s="46"/>
      <c r="U50" s="46" t="s">
        <v>67</v>
      </c>
      <c r="V50" s="48"/>
      <c r="W50" s="48"/>
      <c r="X50" s="52" t="s">
        <v>67</v>
      </c>
      <c r="Y50" s="54"/>
      <c r="Z50" s="52" t="s">
        <v>67</v>
      </c>
      <c r="AA50" s="46" t="s">
        <v>67</v>
      </c>
      <c r="AB50" s="52">
        <f>AB51+4/1440</f>
        <v>0.54027777777777775</v>
      </c>
      <c r="AC50" s="46"/>
      <c r="AD50" s="52" t="s">
        <v>67</v>
      </c>
      <c r="AE50" s="52"/>
      <c r="AF50" s="54" t="s">
        <v>67</v>
      </c>
      <c r="AG50" s="54"/>
      <c r="AH50" s="48"/>
      <c r="AI50" s="52" t="s">
        <v>67</v>
      </c>
      <c r="AJ50" s="54"/>
      <c r="AK50" s="52" t="s">
        <v>67</v>
      </c>
      <c r="AL50" s="54"/>
      <c r="AM50" s="54" t="s">
        <v>67</v>
      </c>
      <c r="AN50" s="52">
        <f>AN49+1/1440</f>
        <v>0.68472222222222212</v>
      </c>
      <c r="AO50" s="54" t="s">
        <v>67</v>
      </c>
      <c r="AP50" s="54"/>
      <c r="AQ50" s="48"/>
      <c r="AR50" s="54" t="s">
        <v>67</v>
      </c>
      <c r="AS50" s="54"/>
      <c r="AT50" s="48"/>
      <c r="AU50" s="54" t="s">
        <v>67</v>
      </c>
      <c r="AV50" s="54" t="s">
        <v>67</v>
      </c>
      <c r="AW50" s="54"/>
      <c r="AX50" s="48"/>
      <c r="AY50" s="73"/>
      <c r="AZ50" s="52" t="s">
        <v>67</v>
      </c>
      <c r="BA50" s="52"/>
      <c r="BB50" s="52" t="s">
        <v>67</v>
      </c>
      <c r="BC50" s="52"/>
      <c r="BD50" s="52"/>
      <c r="BE50" s="52" t="s">
        <v>67</v>
      </c>
      <c r="BF50" s="52"/>
      <c r="BG50" s="52" t="s">
        <v>67</v>
      </c>
      <c r="BH50" s="52"/>
      <c r="BI50" s="54" t="s">
        <v>67</v>
      </c>
      <c r="BJ50" s="73"/>
      <c r="BK50" s="52" t="s">
        <v>67</v>
      </c>
      <c r="BL50" s="52"/>
      <c r="BM50" s="52" t="s">
        <v>67</v>
      </c>
      <c r="BN50" s="52"/>
      <c r="BO50" s="52"/>
      <c r="BP50" s="52" t="s">
        <v>67</v>
      </c>
      <c r="BQ50" s="52"/>
      <c r="BR50" s="52" t="s">
        <v>67</v>
      </c>
      <c r="BS50" s="52"/>
      <c r="BT50" s="52" t="s">
        <v>67</v>
      </c>
      <c r="BU50" s="55"/>
    </row>
    <row r="51" spans="1:107" x14ac:dyDescent="0.25">
      <c r="B51" s="3" t="s">
        <v>81</v>
      </c>
      <c r="C51" s="17"/>
      <c r="D51" s="10"/>
      <c r="E51" s="11" t="s">
        <v>67</v>
      </c>
      <c r="F51" s="22" t="s">
        <v>67</v>
      </c>
      <c r="G51" s="22"/>
      <c r="H51" s="11">
        <f>H68+3/1440</f>
        <v>0.30833333333333329</v>
      </c>
      <c r="I51" s="11">
        <f>I50+5/1440</f>
        <v>0.28611111111111109</v>
      </c>
      <c r="J51" s="11" t="s">
        <v>67</v>
      </c>
      <c r="K51" s="21"/>
      <c r="L51" s="22" t="s">
        <v>67</v>
      </c>
      <c r="M51" s="11" t="s">
        <v>67</v>
      </c>
      <c r="N51" s="11">
        <f>N50+4/1440</f>
        <v>0.32916666666666666</v>
      </c>
      <c r="O51" s="10"/>
      <c r="P51" s="22" t="s">
        <v>67</v>
      </c>
      <c r="Q51" s="22"/>
      <c r="R51" s="11" t="s">
        <v>67</v>
      </c>
      <c r="S51" s="11"/>
      <c r="T51" s="10"/>
      <c r="U51" s="10" t="s">
        <v>67</v>
      </c>
      <c r="V51" s="21"/>
      <c r="W51" s="21"/>
      <c r="X51" s="11" t="s">
        <v>67</v>
      </c>
      <c r="Y51" s="22"/>
      <c r="Z51" s="11" t="s">
        <v>67</v>
      </c>
      <c r="AA51" s="10" t="s">
        <v>67</v>
      </c>
      <c r="AB51" s="11">
        <f>AB47+2/1440</f>
        <v>0.53749999999999998</v>
      </c>
      <c r="AC51" s="10"/>
      <c r="AD51" s="11" t="s">
        <v>67</v>
      </c>
      <c r="AE51" s="11"/>
      <c r="AF51" s="22" t="s">
        <v>67</v>
      </c>
      <c r="AG51" s="22"/>
      <c r="AH51" s="21"/>
      <c r="AI51" s="11" t="s">
        <v>67</v>
      </c>
      <c r="AJ51" s="22"/>
      <c r="AK51" s="11" t="s">
        <v>67</v>
      </c>
      <c r="AL51" s="22"/>
      <c r="AM51" s="22" t="s">
        <v>67</v>
      </c>
      <c r="AN51" s="10" t="s">
        <v>67</v>
      </c>
      <c r="AO51" s="22" t="s">
        <v>67</v>
      </c>
      <c r="AP51" s="22"/>
      <c r="AQ51" s="21"/>
      <c r="AR51" s="22" t="s">
        <v>67</v>
      </c>
      <c r="AS51" s="22"/>
      <c r="AT51" s="21"/>
      <c r="AU51" s="22" t="s">
        <v>67</v>
      </c>
      <c r="AV51" s="22" t="s">
        <v>67</v>
      </c>
      <c r="AW51" s="22"/>
      <c r="AX51" s="21"/>
      <c r="AY51" s="32"/>
      <c r="AZ51" s="11" t="s">
        <v>67</v>
      </c>
      <c r="BA51" s="11"/>
      <c r="BB51" s="11" t="s">
        <v>67</v>
      </c>
      <c r="BC51" s="11"/>
      <c r="BD51" s="11"/>
      <c r="BE51" s="11" t="s">
        <v>67</v>
      </c>
      <c r="BF51" s="11"/>
      <c r="BG51" s="11" t="s">
        <v>67</v>
      </c>
      <c r="BH51" s="11"/>
      <c r="BI51" s="22" t="s">
        <v>67</v>
      </c>
      <c r="BJ51" s="32"/>
      <c r="BK51" s="11" t="s">
        <v>67</v>
      </c>
      <c r="BL51" s="11"/>
      <c r="BM51" s="11" t="s">
        <v>67</v>
      </c>
      <c r="BN51" s="11"/>
      <c r="BO51" s="11"/>
      <c r="BP51" s="11" t="s">
        <v>67</v>
      </c>
      <c r="BQ51" s="11"/>
      <c r="BR51" s="11" t="s">
        <v>67</v>
      </c>
      <c r="BS51" s="11"/>
      <c r="BT51" s="11" t="s">
        <v>67</v>
      </c>
      <c r="BU51" s="33"/>
    </row>
    <row r="52" spans="1:107" x14ac:dyDescent="0.25">
      <c r="B52" s="45" t="s">
        <v>113</v>
      </c>
      <c r="C52" s="72"/>
      <c r="D52" s="46"/>
      <c r="E52" s="52" t="s">
        <v>67</v>
      </c>
      <c r="F52" s="54" t="s">
        <v>67</v>
      </c>
      <c r="G52" s="54"/>
      <c r="H52" s="52" t="s">
        <v>67</v>
      </c>
      <c r="I52" s="52" t="s">
        <v>67</v>
      </c>
      <c r="J52" s="52" t="s">
        <v>67</v>
      </c>
      <c r="K52" s="48"/>
      <c r="L52" s="54" t="s">
        <v>67</v>
      </c>
      <c r="M52" s="52" t="s">
        <v>67</v>
      </c>
      <c r="N52" s="52" t="s">
        <v>67</v>
      </c>
      <c r="O52" s="46"/>
      <c r="P52" s="54" t="s">
        <v>67</v>
      </c>
      <c r="Q52" s="54"/>
      <c r="R52" s="52" t="s">
        <v>67</v>
      </c>
      <c r="S52" s="52"/>
      <c r="T52" s="46"/>
      <c r="U52" s="46" t="s">
        <v>67</v>
      </c>
      <c r="V52" s="48"/>
      <c r="W52" s="48"/>
      <c r="X52" s="52" t="s">
        <v>67</v>
      </c>
      <c r="Y52" s="54"/>
      <c r="Z52" s="52" t="s">
        <v>67</v>
      </c>
      <c r="AA52" s="46" t="s">
        <v>67</v>
      </c>
      <c r="AB52" s="52" t="s">
        <v>67</v>
      </c>
      <c r="AC52" s="46"/>
      <c r="AD52" s="52" t="s">
        <v>67</v>
      </c>
      <c r="AE52" s="52"/>
      <c r="AF52" s="54" t="s">
        <v>67</v>
      </c>
      <c r="AG52" s="54"/>
      <c r="AH52" s="48"/>
      <c r="AI52" s="52" t="s">
        <v>67</v>
      </c>
      <c r="AJ52" s="54"/>
      <c r="AK52" s="52" t="s">
        <v>67</v>
      </c>
      <c r="AL52" s="54"/>
      <c r="AM52" s="54" t="s">
        <v>67</v>
      </c>
      <c r="AN52" s="54" t="s">
        <v>67</v>
      </c>
      <c r="AO52" s="54" t="s">
        <v>67</v>
      </c>
      <c r="AP52" s="54"/>
      <c r="AQ52" s="113">
        <f>AQ62+2/1440</f>
        <v>0.70208333333333328</v>
      </c>
      <c r="AR52" s="54" t="s">
        <v>67</v>
      </c>
      <c r="AS52" s="54"/>
      <c r="AT52" s="113">
        <f>AT62+2/1440</f>
        <v>0.74722222222222201</v>
      </c>
      <c r="AU52" s="54" t="s">
        <v>67</v>
      </c>
      <c r="AV52" s="54" t="s">
        <v>67</v>
      </c>
      <c r="AW52" s="54"/>
      <c r="AX52" s="48"/>
      <c r="AY52" s="73"/>
      <c r="AZ52" s="54" t="s">
        <v>67</v>
      </c>
      <c r="BA52" s="52"/>
      <c r="BB52" s="54" t="s">
        <v>67</v>
      </c>
      <c r="BC52" s="52"/>
      <c r="BD52" s="52"/>
      <c r="BE52" s="54" t="s">
        <v>67</v>
      </c>
      <c r="BF52" s="52"/>
      <c r="BG52" s="54" t="s">
        <v>67</v>
      </c>
      <c r="BH52" s="52"/>
      <c r="BI52" s="54" t="s">
        <v>67</v>
      </c>
      <c r="BJ52" s="73"/>
      <c r="BK52" s="54" t="s">
        <v>67</v>
      </c>
      <c r="BL52" s="52"/>
      <c r="BM52" s="54" t="s">
        <v>67</v>
      </c>
      <c r="BN52" s="52"/>
      <c r="BO52" s="54"/>
      <c r="BP52" s="54" t="s">
        <v>67</v>
      </c>
      <c r="BQ52" s="52"/>
      <c r="BR52" s="54" t="s">
        <v>67</v>
      </c>
      <c r="BS52" s="52"/>
      <c r="BT52" s="54" t="s">
        <v>67</v>
      </c>
      <c r="BU52" s="55"/>
    </row>
    <row r="53" spans="1:107" x14ac:dyDescent="0.25">
      <c r="A53" s="4"/>
      <c r="B53" s="3" t="s">
        <v>57</v>
      </c>
      <c r="C53" s="11"/>
      <c r="D53" s="11">
        <f>D62+3/1440</f>
        <v>0.25624999999999998</v>
      </c>
      <c r="E53" s="11" t="s">
        <v>67</v>
      </c>
      <c r="F53" s="11" t="s">
        <v>67</v>
      </c>
      <c r="G53" s="11"/>
      <c r="H53" s="11" t="s">
        <v>67</v>
      </c>
      <c r="I53" s="11">
        <v>0.27986111111111112</v>
      </c>
      <c r="J53" s="11" t="s">
        <v>67</v>
      </c>
      <c r="K53" s="11"/>
      <c r="L53" s="11" t="s">
        <v>67</v>
      </c>
      <c r="M53" s="11" t="s">
        <v>67</v>
      </c>
      <c r="N53" s="11">
        <v>0.32291666666666669</v>
      </c>
      <c r="O53" s="11"/>
      <c r="P53" s="11" t="s">
        <v>67</v>
      </c>
      <c r="Q53" s="11"/>
      <c r="R53" s="11" t="s">
        <v>67</v>
      </c>
      <c r="S53" s="11"/>
      <c r="T53" s="11"/>
      <c r="U53" s="11" t="s">
        <v>67</v>
      </c>
      <c r="V53" s="11"/>
      <c r="W53" s="11"/>
      <c r="X53" s="11" t="s">
        <v>67</v>
      </c>
      <c r="Y53" s="11"/>
      <c r="Z53" s="11" t="s">
        <v>67</v>
      </c>
      <c r="AA53" s="11" t="s">
        <v>67</v>
      </c>
      <c r="AB53" s="11">
        <f>AB55+3/1440</f>
        <v>0.54374999999999996</v>
      </c>
      <c r="AC53" s="11"/>
      <c r="AD53" s="11" t="s">
        <v>67</v>
      </c>
      <c r="AE53" s="11">
        <f>AE62+3/1440</f>
        <v>0.57916666666666661</v>
      </c>
      <c r="AF53" s="11" t="s">
        <v>67</v>
      </c>
      <c r="AG53" s="11"/>
      <c r="AH53" s="11"/>
      <c r="AI53" s="11" t="s">
        <v>67</v>
      </c>
      <c r="AJ53" s="11"/>
      <c r="AK53" s="11" t="s">
        <v>67</v>
      </c>
      <c r="AL53" s="11"/>
      <c r="AM53" s="11" t="s">
        <v>67</v>
      </c>
      <c r="AN53" s="11">
        <f>AN55+2/1440</f>
        <v>0.68749999999999989</v>
      </c>
      <c r="AO53" s="11" t="s">
        <v>67</v>
      </c>
      <c r="AP53" s="11"/>
      <c r="AQ53" s="11" t="s">
        <v>67</v>
      </c>
      <c r="AR53" s="11" t="s">
        <v>67</v>
      </c>
      <c r="AS53" s="11"/>
      <c r="AT53" s="11" t="s">
        <v>67</v>
      </c>
      <c r="AU53" s="11" t="s">
        <v>67</v>
      </c>
      <c r="AV53" s="11" t="s">
        <v>67</v>
      </c>
      <c r="AW53" s="11"/>
      <c r="AX53" s="11"/>
      <c r="AY53" s="11"/>
      <c r="AZ53" s="11" t="s">
        <v>67</v>
      </c>
      <c r="BA53" s="11"/>
      <c r="BB53" s="11" t="s">
        <v>67</v>
      </c>
      <c r="BC53" s="11"/>
      <c r="BD53" s="11"/>
      <c r="BE53" s="11" t="s">
        <v>67</v>
      </c>
      <c r="BF53" s="11"/>
      <c r="BG53" s="11" t="s">
        <v>67</v>
      </c>
      <c r="BH53" s="11"/>
      <c r="BI53" s="11" t="s">
        <v>67</v>
      </c>
      <c r="BJ53" s="11"/>
      <c r="BK53" s="11" t="s">
        <v>67</v>
      </c>
      <c r="BL53" s="11"/>
      <c r="BM53" s="11" t="s">
        <v>67</v>
      </c>
      <c r="BN53" s="11"/>
      <c r="BO53" s="11"/>
      <c r="BP53" s="11" t="s">
        <v>67</v>
      </c>
      <c r="BQ53" s="11"/>
      <c r="BR53" s="11" t="s">
        <v>67</v>
      </c>
      <c r="BS53" s="11"/>
      <c r="BT53" s="11" t="s">
        <v>67</v>
      </c>
      <c r="BU53" s="11"/>
    </row>
    <row r="54" spans="1:107" x14ac:dyDescent="0.25">
      <c r="B54" s="45" t="s">
        <v>59</v>
      </c>
      <c r="C54" s="72"/>
      <c r="D54" s="114" t="s">
        <v>67</v>
      </c>
      <c r="E54" s="52" t="s">
        <v>67</v>
      </c>
      <c r="F54" s="54" t="s">
        <v>67</v>
      </c>
      <c r="G54" s="54"/>
      <c r="H54" s="52" t="s">
        <v>67</v>
      </c>
      <c r="I54" s="52">
        <f>I49+4/1440</f>
        <v>0.29166666666666663</v>
      </c>
      <c r="J54" s="52" t="s">
        <v>67</v>
      </c>
      <c r="K54" s="48"/>
      <c r="L54" s="54" t="s">
        <v>67</v>
      </c>
      <c r="M54" s="52" t="s">
        <v>67</v>
      </c>
      <c r="N54" s="52">
        <f>N53+18/1440</f>
        <v>0.3354166666666667</v>
      </c>
      <c r="O54" s="46"/>
      <c r="P54" s="54" t="s">
        <v>67</v>
      </c>
      <c r="Q54" s="54"/>
      <c r="R54" s="52" t="s">
        <v>67</v>
      </c>
      <c r="S54" s="52"/>
      <c r="T54" s="46"/>
      <c r="U54" s="52">
        <f>U40+3/1440</f>
        <v>0.50555555555555554</v>
      </c>
      <c r="V54" s="54"/>
      <c r="W54" s="54"/>
      <c r="X54" s="52" t="s">
        <v>67</v>
      </c>
      <c r="Y54" s="54"/>
      <c r="Z54" s="52" t="s">
        <v>67</v>
      </c>
      <c r="AA54" s="52">
        <f>AA40+3/1440</f>
        <v>0.54236111111111107</v>
      </c>
      <c r="AB54" s="46" t="s">
        <v>67</v>
      </c>
      <c r="AC54" s="46"/>
      <c r="AD54" s="52" t="s">
        <v>67</v>
      </c>
      <c r="AE54" s="114" t="s">
        <v>67</v>
      </c>
      <c r="AF54" s="54" t="s">
        <v>67</v>
      </c>
      <c r="AG54" s="54"/>
      <c r="AH54" s="48"/>
      <c r="AI54" s="52" t="s">
        <v>67</v>
      </c>
      <c r="AJ54" s="54"/>
      <c r="AK54" s="52" t="s">
        <v>67</v>
      </c>
      <c r="AL54" s="54"/>
      <c r="AM54" s="54" t="s">
        <v>67</v>
      </c>
      <c r="AN54" s="52">
        <f>AN40+3/1440</f>
        <v>0.68194444444444435</v>
      </c>
      <c r="AO54" s="54" t="s">
        <v>67</v>
      </c>
      <c r="AP54" s="54"/>
      <c r="AQ54" s="124" t="s">
        <v>67</v>
      </c>
      <c r="AR54" s="54" t="s">
        <v>67</v>
      </c>
      <c r="AS54" s="54"/>
      <c r="AT54" s="124" t="s">
        <v>67</v>
      </c>
      <c r="AU54" s="54" t="s">
        <v>67</v>
      </c>
      <c r="AV54" s="54" t="s">
        <v>67</v>
      </c>
      <c r="AW54" s="54"/>
      <c r="AX54" s="48"/>
      <c r="AY54" s="73"/>
      <c r="AZ54" s="52" t="s">
        <v>67</v>
      </c>
      <c r="BA54" s="52"/>
      <c r="BB54" s="52" t="s">
        <v>67</v>
      </c>
      <c r="BC54" s="52"/>
      <c r="BD54" s="52"/>
      <c r="BE54" s="52" t="s">
        <v>67</v>
      </c>
      <c r="BF54" s="52"/>
      <c r="BG54" s="52" t="s">
        <v>67</v>
      </c>
      <c r="BH54" s="52"/>
      <c r="BI54" s="54" t="s">
        <v>67</v>
      </c>
      <c r="BJ54" s="73"/>
      <c r="BK54" s="52" t="s">
        <v>67</v>
      </c>
      <c r="BL54" s="52"/>
      <c r="BM54" s="52" t="s">
        <v>67</v>
      </c>
      <c r="BN54" s="52"/>
      <c r="BO54" s="52"/>
      <c r="BP54" s="52" t="s">
        <v>67</v>
      </c>
      <c r="BQ54" s="52"/>
      <c r="BR54" s="52" t="s">
        <v>67</v>
      </c>
      <c r="BS54" s="52"/>
      <c r="BT54" s="52" t="s">
        <v>67</v>
      </c>
      <c r="BU54" s="55"/>
    </row>
    <row r="55" spans="1:107" x14ac:dyDescent="0.25">
      <c r="B55" s="3" t="s">
        <v>60</v>
      </c>
      <c r="C55" s="17"/>
      <c r="D55" s="121" t="s">
        <v>67</v>
      </c>
      <c r="E55" s="11" t="s">
        <v>67</v>
      </c>
      <c r="F55" s="22" t="s">
        <v>67</v>
      </c>
      <c r="G55" s="22"/>
      <c r="H55" s="11" t="s">
        <v>67</v>
      </c>
      <c r="I55" s="11">
        <f>I53+2/1440</f>
        <v>0.28125</v>
      </c>
      <c r="J55" s="11" t="s">
        <v>67</v>
      </c>
      <c r="K55" s="21"/>
      <c r="L55" s="22" t="s">
        <v>67</v>
      </c>
      <c r="M55" s="11" t="s">
        <v>67</v>
      </c>
      <c r="N55" s="11">
        <f>N54-15/1440</f>
        <v>0.32500000000000001</v>
      </c>
      <c r="O55" s="10"/>
      <c r="P55" s="22" t="s">
        <v>67</v>
      </c>
      <c r="Q55" s="22"/>
      <c r="R55" s="11" t="s">
        <v>67</v>
      </c>
      <c r="S55" s="11"/>
      <c r="T55" s="10"/>
      <c r="U55" s="10" t="s">
        <v>67</v>
      </c>
      <c r="V55" s="21"/>
      <c r="W55" s="21"/>
      <c r="X55" s="11" t="s">
        <v>67</v>
      </c>
      <c r="Y55" s="22"/>
      <c r="Z55" s="11" t="s">
        <v>67</v>
      </c>
      <c r="AA55" s="10" t="s">
        <v>67</v>
      </c>
      <c r="AB55" s="11">
        <f>AB50+2/1440</f>
        <v>0.54166666666666663</v>
      </c>
      <c r="AC55" s="10"/>
      <c r="AD55" s="11" t="s">
        <v>67</v>
      </c>
      <c r="AE55" s="121" t="s">
        <v>67</v>
      </c>
      <c r="AF55" s="22" t="s">
        <v>67</v>
      </c>
      <c r="AG55" s="22"/>
      <c r="AH55" s="21"/>
      <c r="AI55" s="11" t="s">
        <v>67</v>
      </c>
      <c r="AJ55" s="22"/>
      <c r="AK55" s="11" t="s">
        <v>67</v>
      </c>
      <c r="AL55" s="22"/>
      <c r="AM55" s="22" t="s">
        <v>67</v>
      </c>
      <c r="AN55" s="11">
        <f>AN50+2/1440</f>
        <v>0.68611111111111101</v>
      </c>
      <c r="AO55" s="22" t="s">
        <v>67</v>
      </c>
      <c r="AP55" s="22"/>
      <c r="AQ55" s="125" t="s">
        <v>67</v>
      </c>
      <c r="AR55" s="22" t="s">
        <v>67</v>
      </c>
      <c r="AS55" s="22"/>
      <c r="AT55" s="125" t="s">
        <v>67</v>
      </c>
      <c r="AU55" s="22" t="s">
        <v>67</v>
      </c>
      <c r="AV55" s="22" t="s">
        <v>67</v>
      </c>
      <c r="AW55" s="22"/>
      <c r="AX55" s="21"/>
      <c r="AY55" s="32"/>
      <c r="AZ55" s="11" t="s">
        <v>67</v>
      </c>
      <c r="BA55" s="11"/>
      <c r="BB55" s="11" t="s">
        <v>67</v>
      </c>
      <c r="BC55" s="11"/>
      <c r="BD55" s="11"/>
      <c r="BE55" s="11" t="s">
        <v>67</v>
      </c>
      <c r="BF55" s="11"/>
      <c r="BG55" s="11" t="s">
        <v>67</v>
      </c>
      <c r="BH55" s="11"/>
      <c r="BI55" s="22" t="s">
        <v>67</v>
      </c>
      <c r="BJ55" s="32"/>
      <c r="BK55" s="11" t="s">
        <v>67</v>
      </c>
      <c r="BL55" s="11"/>
      <c r="BM55" s="11" t="s">
        <v>67</v>
      </c>
      <c r="BN55" s="11"/>
      <c r="BO55" s="11"/>
      <c r="BP55" s="11" t="s">
        <v>67</v>
      </c>
      <c r="BQ55" s="11"/>
      <c r="BR55" s="11" t="s">
        <v>67</v>
      </c>
      <c r="BS55" s="11"/>
      <c r="BT55" s="11" t="s">
        <v>67</v>
      </c>
      <c r="BU55" s="33"/>
    </row>
    <row r="56" spans="1:107" s="62" customFormat="1" x14ac:dyDescent="0.25">
      <c r="B56" s="63" t="s">
        <v>102</v>
      </c>
      <c r="C56" s="70"/>
      <c r="D56" s="61"/>
      <c r="E56" s="61"/>
      <c r="F56" s="60"/>
      <c r="G56" s="60"/>
      <c r="H56" s="61">
        <v>0.27083333333333331</v>
      </c>
      <c r="I56" s="61"/>
      <c r="J56" s="61"/>
      <c r="K56" s="69"/>
      <c r="L56" s="60"/>
      <c r="M56" s="61"/>
      <c r="N56" s="61"/>
      <c r="O56" s="65"/>
      <c r="P56" s="60"/>
      <c r="Q56" s="60"/>
      <c r="R56" s="61"/>
      <c r="S56" s="61"/>
      <c r="T56" s="65"/>
      <c r="U56" s="65"/>
      <c r="V56" s="69"/>
      <c r="W56" s="69"/>
      <c r="X56" s="61"/>
      <c r="Y56" s="60"/>
      <c r="Z56" s="61"/>
      <c r="AA56" s="65"/>
      <c r="AB56" s="61"/>
      <c r="AC56" s="65"/>
      <c r="AD56" s="61"/>
      <c r="AE56" s="61">
        <v>0.56944444444444442</v>
      </c>
      <c r="AF56" s="60"/>
      <c r="AG56" s="60"/>
      <c r="AH56" s="69"/>
      <c r="AI56" s="61"/>
      <c r="AJ56" s="60"/>
      <c r="AK56" s="61"/>
      <c r="AL56" s="60"/>
      <c r="AM56" s="60"/>
      <c r="AN56" s="65"/>
      <c r="AO56" s="60"/>
      <c r="AP56" s="60"/>
      <c r="AQ56" s="60">
        <v>0.69444444444444453</v>
      </c>
      <c r="AR56" s="60"/>
      <c r="AS56" s="60"/>
      <c r="AT56" s="60">
        <v>0.73611111111111116</v>
      </c>
      <c r="AU56" s="60"/>
      <c r="AV56" s="60"/>
      <c r="AW56" s="60"/>
      <c r="AX56" s="69"/>
      <c r="AY56" s="71"/>
      <c r="AZ56" s="61"/>
      <c r="BA56" s="61"/>
      <c r="BB56" s="61"/>
      <c r="BC56" s="61"/>
      <c r="BD56" s="61"/>
      <c r="BE56" s="61"/>
      <c r="BF56" s="61"/>
      <c r="BG56" s="61"/>
      <c r="BH56" s="61"/>
      <c r="BI56" s="60"/>
      <c r="BJ56" s="7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8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1:107" x14ac:dyDescent="0.25">
      <c r="B57" s="110" t="s">
        <v>98</v>
      </c>
      <c r="C57" s="72"/>
      <c r="D57" s="114" t="s">
        <v>67</v>
      </c>
      <c r="E57" s="52" t="s">
        <v>67</v>
      </c>
      <c r="F57" s="54" t="s">
        <v>67</v>
      </c>
      <c r="G57" s="113"/>
      <c r="H57" s="112">
        <f>H58-1/1440</f>
        <v>0.29486245488750673</v>
      </c>
      <c r="I57" s="112"/>
      <c r="J57" s="52" t="s">
        <v>67</v>
      </c>
      <c r="K57" s="48"/>
      <c r="L57" s="54" t="s">
        <v>67</v>
      </c>
      <c r="M57" s="52" t="s">
        <v>67</v>
      </c>
      <c r="N57" s="52"/>
      <c r="O57" s="46"/>
      <c r="P57" s="54" t="s">
        <v>67</v>
      </c>
      <c r="Q57" s="54"/>
      <c r="R57" s="52" t="s">
        <v>67</v>
      </c>
      <c r="S57" s="52"/>
      <c r="T57" s="46"/>
      <c r="U57" s="46" t="s">
        <v>67</v>
      </c>
      <c r="V57" s="48"/>
      <c r="W57" s="48"/>
      <c r="X57" s="52" t="s">
        <v>67</v>
      </c>
      <c r="Y57" s="54"/>
      <c r="Z57" s="52" t="s">
        <v>67</v>
      </c>
      <c r="AA57" s="46" t="s">
        <v>67</v>
      </c>
      <c r="AB57" s="52" t="s">
        <v>67</v>
      </c>
      <c r="AC57" s="46"/>
      <c r="AD57" s="52" t="s">
        <v>67</v>
      </c>
      <c r="AE57" s="112">
        <f>AE58-1/1440</f>
        <v>0.57333467710972885</v>
      </c>
      <c r="AF57" s="54" t="s">
        <v>67</v>
      </c>
      <c r="AG57" s="54"/>
      <c r="AH57" s="48"/>
      <c r="AI57" s="52" t="s">
        <v>67</v>
      </c>
      <c r="AJ57" s="54"/>
      <c r="AK57" s="52" t="s">
        <v>67</v>
      </c>
      <c r="AL57" s="54"/>
      <c r="AM57" s="52" t="s">
        <v>67</v>
      </c>
      <c r="AN57" s="46"/>
      <c r="AO57" s="52" t="s">
        <v>67</v>
      </c>
      <c r="AP57" s="113"/>
      <c r="AQ57" s="85">
        <v>0.69652777777777775</v>
      </c>
      <c r="AR57" s="52" t="s">
        <v>67</v>
      </c>
      <c r="AS57" s="113"/>
      <c r="AT57" s="112">
        <f>'7391 Ri.2'!AN70+3/1440</f>
        <v>0.74166666666666647</v>
      </c>
      <c r="AU57" s="52" t="s">
        <v>67</v>
      </c>
      <c r="AV57" s="52" t="s">
        <v>67</v>
      </c>
      <c r="AW57" s="112"/>
      <c r="AX57" s="124"/>
      <c r="AY57" s="126"/>
      <c r="AZ57" s="52" t="s">
        <v>67</v>
      </c>
      <c r="BA57" s="52"/>
      <c r="BB57" s="52" t="s">
        <v>67</v>
      </c>
      <c r="BC57" s="52"/>
      <c r="BD57" s="52"/>
      <c r="BE57" s="52" t="s">
        <v>67</v>
      </c>
      <c r="BF57" s="52"/>
      <c r="BG57" s="52" t="s">
        <v>67</v>
      </c>
      <c r="BH57" s="52"/>
      <c r="BI57" s="54" t="s">
        <v>67</v>
      </c>
      <c r="BJ57" s="73"/>
      <c r="BK57" s="52" t="s">
        <v>67</v>
      </c>
      <c r="BL57" s="52"/>
      <c r="BM57" s="52" t="s">
        <v>67</v>
      </c>
      <c r="BN57" s="52"/>
      <c r="BO57" s="52"/>
      <c r="BP57" s="52" t="s">
        <v>67</v>
      </c>
      <c r="BQ57" s="52"/>
      <c r="BR57" s="52" t="s">
        <v>67</v>
      </c>
      <c r="BS57" s="52"/>
      <c r="BT57" s="52" t="s">
        <v>67</v>
      </c>
      <c r="BU57" s="116"/>
    </row>
    <row r="58" spans="1:107" x14ac:dyDescent="0.25">
      <c r="B58" s="117" t="s">
        <v>97</v>
      </c>
      <c r="C58" s="17"/>
      <c r="D58" s="121" t="s">
        <v>67</v>
      </c>
      <c r="E58" s="11" t="s">
        <v>67</v>
      </c>
      <c r="F58" s="22" t="s">
        <v>67</v>
      </c>
      <c r="G58" s="120"/>
      <c r="H58" s="119">
        <f>H59-2/1440</f>
        <v>0.29555689933195117</v>
      </c>
      <c r="I58" s="119"/>
      <c r="J58" s="11" t="s">
        <v>67</v>
      </c>
      <c r="K58" s="21"/>
      <c r="L58" s="22" t="s">
        <v>67</v>
      </c>
      <c r="M58" s="11" t="s">
        <v>67</v>
      </c>
      <c r="N58" s="11"/>
      <c r="O58" s="10"/>
      <c r="P58" s="22" t="s">
        <v>67</v>
      </c>
      <c r="Q58" s="22"/>
      <c r="R58" s="11" t="s">
        <v>67</v>
      </c>
      <c r="S58" s="11"/>
      <c r="T58" s="10"/>
      <c r="U58" s="10" t="s">
        <v>67</v>
      </c>
      <c r="V58" s="21"/>
      <c r="W58" s="21"/>
      <c r="X58" s="11" t="s">
        <v>67</v>
      </c>
      <c r="Y58" s="22"/>
      <c r="Z58" s="11" t="s">
        <v>67</v>
      </c>
      <c r="AA58" s="10" t="s">
        <v>67</v>
      </c>
      <c r="AB58" s="11" t="s">
        <v>67</v>
      </c>
      <c r="AC58" s="10"/>
      <c r="AD58" s="11" t="s">
        <v>67</v>
      </c>
      <c r="AE58" s="119">
        <f>AE59-2/1440</f>
        <v>0.57402912155417329</v>
      </c>
      <c r="AF58" s="22" t="s">
        <v>67</v>
      </c>
      <c r="AG58" s="22"/>
      <c r="AH58" s="21"/>
      <c r="AI58" s="11" t="s">
        <v>67</v>
      </c>
      <c r="AJ58" s="22"/>
      <c r="AK58" s="11" t="s">
        <v>67</v>
      </c>
      <c r="AL58" s="22"/>
      <c r="AM58" s="11" t="s">
        <v>67</v>
      </c>
      <c r="AN58" s="10"/>
      <c r="AO58" s="11" t="s">
        <v>67</v>
      </c>
      <c r="AP58" s="120"/>
      <c r="AQ58" s="119">
        <f>AQ57+1/1440</f>
        <v>0.69722222222222219</v>
      </c>
      <c r="AR58" s="11" t="s">
        <v>67</v>
      </c>
      <c r="AS58" s="120"/>
      <c r="AT58" s="119">
        <f>AT57+1/1440</f>
        <v>0.74236111111111092</v>
      </c>
      <c r="AU58" s="11" t="s">
        <v>67</v>
      </c>
      <c r="AV58" s="11" t="s">
        <v>67</v>
      </c>
      <c r="AW58" s="119"/>
      <c r="AX58" s="125"/>
      <c r="AY58" s="127"/>
      <c r="AZ58" s="11" t="s">
        <v>67</v>
      </c>
      <c r="BA58" s="11"/>
      <c r="BB58" s="11" t="s">
        <v>67</v>
      </c>
      <c r="BC58" s="11"/>
      <c r="BD58" s="11"/>
      <c r="BE58" s="11" t="s">
        <v>67</v>
      </c>
      <c r="BF58" s="11"/>
      <c r="BG58" s="11" t="s">
        <v>67</v>
      </c>
      <c r="BH58" s="11"/>
      <c r="BI58" s="22" t="s">
        <v>67</v>
      </c>
      <c r="BJ58" s="32"/>
      <c r="BK58" s="11" t="s">
        <v>67</v>
      </c>
      <c r="BL58" s="11"/>
      <c r="BM58" s="11" t="s">
        <v>67</v>
      </c>
      <c r="BN58" s="11"/>
      <c r="BO58" s="11"/>
      <c r="BP58" s="11" t="s">
        <v>67</v>
      </c>
      <c r="BQ58" s="11"/>
      <c r="BR58" s="11" t="s">
        <v>67</v>
      </c>
      <c r="BS58" s="11"/>
      <c r="BT58" s="11" t="s">
        <v>67</v>
      </c>
      <c r="BU58" s="123"/>
    </row>
    <row r="59" spans="1:107" x14ac:dyDescent="0.25">
      <c r="B59" s="110" t="s">
        <v>96</v>
      </c>
      <c r="C59" s="72"/>
      <c r="D59" s="114" t="s">
        <v>67</v>
      </c>
      <c r="E59" s="52" t="s">
        <v>67</v>
      </c>
      <c r="F59" s="54" t="s">
        <v>67</v>
      </c>
      <c r="G59" s="113"/>
      <c r="H59" s="112">
        <f>H60-4/14470</f>
        <v>0.29694578822084006</v>
      </c>
      <c r="I59" s="112"/>
      <c r="J59" s="52" t="s">
        <v>67</v>
      </c>
      <c r="K59" s="48"/>
      <c r="L59" s="54" t="s">
        <v>67</v>
      </c>
      <c r="M59" s="52" t="s">
        <v>67</v>
      </c>
      <c r="N59" s="52"/>
      <c r="O59" s="46"/>
      <c r="P59" s="54" t="s">
        <v>67</v>
      </c>
      <c r="Q59" s="54"/>
      <c r="R59" s="52" t="s">
        <v>67</v>
      </c>
      <c r="S59" s="52"/>
      <c r="T59" s="46"/>
      <c r="U59" s="46" t="s">
        <v>67</v>
      </c>
      <c r="V59" s="48"/>
      <c r="W59" s="48"/>
      <c r="X59" s="52" t="s">
        <v>67</v>
      </c>
      <c r="Y59" s="54"/>
      <c r="Z59" s="52" t="s">
        <v>67</v>
      </c>
      <c r="AA59" s="46" t="s">
        <v>67</v>
      </c>
      <c r="AB59" s="52" t="s">
        <v>67</v>
      </c>
      <c r="AC59" s="46"/>
      <c r="AD59" s="52" t="s">
        <v>67</v>
      </c>
      <c r="AE59" s="112">
        <f>AE60-4/14470</f>
        <v>0.57541801044306218</v>
      </c>
      <c r="AF59" s="54" t="s">
        <v>67</v>
      </c>
      <c r="AG59" s="54"/>
      <c r="AH59" s="48"/>
      <c r="AI59" s="52" t="s">
        <v>67</v>
      </c>
      <c r="AJ59" s="54"/>
      <c r="AK59" s="52" t="s">
        <v>67</v>
      </c>
      <c r="AL59" s="54"/>
      <c r="AM59" s="52" t="s">
        <v>67</v>
      </c>
      <c r="AN59" s="46"/>
      <c r="AO59" s="52" t="s">
        <v>67</v>
      </c>
      <c r="AP59" s="113"/>
      <c r="AQ59" s="112">
        <f>AQ58+2/1440</f>
        <v>0.69861111111111107</v>
      </c>
      <c r="AR59" s="52" t="s">
        <v>67</v>
      </c>
      <c r="AS59" s="113"/>
      <c r="AT59" s="112">
        <f>AT58+2/1440</f>
        <v>0.7437499999999998</v>
      </c>
      <c r="AU59" s="52" t="s">
        <v>67</v>
      </c>
      <c r="AV59" s="52" t="s">
        <v>67</v>
      </c>
      <c r="AW59" s="112"/>
      <c r="AX59" s="124"/>
      <c r="AY59" s="126"/>
      <c r="AZ59" s="52" t="s">
        <v>67</v>
      </c>
      <c r="BA59" s="52"/>
      <c r="BB59" s="52" t="s">
        <v>67</v>
      </c>
      <c r="BC59" s="52"/>
      <c r="BD59" s="52"/>
      <c r="BE59" s="52" t="s">
        <v>67</v>
      </c>
      <c r="BF59" s="52"/>
      <c r="BG59" s="52" t="s">
        <v>67</v>
      </c>
      <c r="BH59" s="52"/>
      <c r="BI59" s="54" t="s">
        <v>67</v>
      </c>
      <c r="BJ59" s="73"/>
      <c r="BK59" s="52" t="s">
        <v>67</v>
      </c>
      <c r="BL59" s="52"/>
      <c r="BM59" s="52" t="s">
        <v>67</v>
      </c>
      <c r="BN59" s="52"/>
      <c r="BO59" s="52"/>
      <c r="BP59" s="52" t="s">
        <v>67</v>
      </c>
      <c r="BQ59" s="52"/>
      <c r="BR59" s="52" t="s">
        <v>67</v>
      </c>
      <c r="BS59" s="52"/>
      <c r="BT59" s="52" t="s">
        <v>67</v>
      </c>
      <c r="BU59" s="116"/>
    </row>
    <row r="60" spans="1:107" x14ac:dyDescent="0.25">
      <c r="B60" s="117" t="s">
        <v>95</v>
      </c>
      <c r="C60" s="17"/>
      <c r="D60" s="121" t="s">
        <v>67</v>
      </c>
      <c r="E60" s="11" t="s">
        <v>67</v>
      </c>
      <c r="F60" s="22" t="s">
        <v>67</v>
      </c>
      <c r="G60" s="120"/>
      <c r="H60" s="119">
        <f>H62-2/1440</f>
        <v>0.29722222222222222</v>
      </c>
      <c r="I60" s="119"/>
      <c r="J60" s="11" t="s">
        <v>67</v>
      </c>
      <c r="K60" s="21"/>
      <c r="L60" s="22" t="s">
        <v>67</v>
      </c>
      <c r="M60" s="11" t="s">
        <v>67</v>
      </c>
      <c r="N60" s="11"/>
      <c r="O60" s="10"/>
      <c r="P60" s="22" t="s">
        <v>67</v>
      </c>
      <c r="Q60" s="22"/>
      <c r="R60" s="11" t="s">
        <v>67</v>
      </c>
      <c r="S60" s="11"/>
      <c r="T60" s="10"/>
      <c r="U60" s="10" t="s">
        <v>67</v>
      </c>
      <c r="V60" s="21"/>
      <c r="W60" s="21"/>
      <c r="X60" s="11" t="s">
        <v>67</v>
      </c>
      <c r="Y60" s="22"/>
      <c r="Z60" s="11" t="s">
        <v>67</v>
      </c>
      <c r="AA60" s="10" t="s">
        <v>67</v>
      </c>
      <c r="AB60" s="11" t="s">
        <v>67</v>
      </c>
      <c r="AC60" s="10"/>
      <c r="AD60" s="11" t="s">
        <v>67</v>
      </c>
      <c r="AE60" s="119">
        <f>AE62-2/1440</f>
        <v>0.5756944444444444</v>
      </c>
      <c r="AF60" s="22" t="s">
        <v>67</v>
      </c>
      <c r="AG60" s="22"/>
      <c r="AH60" s="21"/>
      <c r="AI60" s="11" t="s">
        <v>67</v>
      </c>
      <c r="AJ60" s="22"/>
      <c r="AK60" s="11" t="s">
        <v>67</v>
      </c>
      <c r="AL60" s="22"/>
      <c r="AM60" s="11" t="s">
        <v>67</v>
      </c>
      <c r="AN60" s="10"/>
      <c r="AO60" s="11" t="s">
        <v>67</v>
      </c>
      <c r="AP60" s="120"/>
      <c r="AQ60" s="119">
        <f>AQ59+1/1440</f>
        <v>0.69930555555555551</v>
      </c>
      <c r="AR60" s="11" t="s">
        <v>67</v>
      </c>
      <c r="AS60" s="120"/>
      <c r="AT60" s="119">
        <f>AT59+1/1440</f>
        <v>0.74444444444444424</v>
      </c>
      <c r="AU60" s="11" t="s">
        <v>67</v>
      </c>
      <c r="AV60" s="11" t="s">
        <v>67</v>
      </c>
      <c r="AW60" s="119"/>
      <c r="AX60" s="125"/>
      <c r="AY60" s="127"/>
      <c r="AZ60" s="11" t="s">
        <v>67</v>
      </c>
      <c r="BA60" s="11"/>
      <c r="BB60" s="11" t="s">
        <v>67</v>
      </c>
      <c r="BC60" s="11"/>
      <c r="BD60" s="11"/>
      <c r="BE60" s="11" t="s">
        <v>67</v>
      </c>
      <c r="BF60" s="11"/>
      <c r="BG60" s="11" t="s">
        <v>67</v>
      </c>
      <c r="BH60" s="11"/>
      <c r="BI60" s="22" t="s">
        <v>67</v>
      </c>
      <c r="BJ60" s="32"/>
      <c r="BK60" s="11" t="s">
        <v>67</v>
      </c>
      <c r="BL60" s="11"/>
      <c r="BM60" s="11" t="s">
        <v>67</v>
      </c>
      <c r="BN60" s="11"/>
      <c r="BO60" s="11"/>
      <c r="BP60" s="11" t="s">
        <v>67</v>
      </c>
      <c r="BQ60" s="11"/>
      <c r="BR60" s="11" t="s">
        <v>67</v>
      </c>
      <c r="BS60" s="11"/>
      <c r="BT60" s="11" t="s">
        <v>67</v>
      </c>
      <c r="BU60" s="123"/>
    </row>
    <row r="61" spans="1:107" s="62" customFormat="1" x14ac:dyDescent="0.25">
      <c r="B61" s="63" t="s">
        <v>101</v>
      </c>
      <c r="C61" s="70"/>
      <c r="D61" s="65"/>
      <c r="E61" s="61"/>
      <c r="F61" s="60"/>
      <c r="G61" s="60"/>
      <c r="H61" s="61"/>
      <c r="I61" s="61"/>
      <c r="J61" s="61"/>
      <c r="K61" s="69"/>
      <c r="L61" s="60"/>
      <c r="M61" s="61"/>
      <c r="N61" s="61"/>
      <c r="O61" s="65"/>
      <c r="P61" s="60"/>
      <c r="Q61" s="60"/>
      <c r="R61" s="61"/>
      <c r="S61" s="61"/>
      <c r="T61" s="65"/>
      <c r="U61" s="65"/>
      <c r="V61" s="69"/>
      <c r="W61" s="69"/>
      <c r="X61" s="61"/>
      <c r="Y61" s="60"/>
      <c r="Z61" s="61"/>
      <c r="AA61" s="65"/>
      <c r="AB61" s="61"/>
      <c r="AC61" s="65"/>
      <c r="AD61" s="61"/>
      <c r="AE61" s="61"/>
      <c r="AF61" s="60"/>
      <c r="AG61" s="60"/>
      <c r="AH61" s="69"/>
      <c r="AI61" s="61"/>
      <c r="AJ61" s="60"/>
      <c r="AK61" s="61"/>
      <c r="AL61" s="60"/>
      <c r="AM61" s="60"/>
      <c r="AN61" s="65"/>
      <c r="AO61" s="60"/>
      <c r="AP61" s="60"/>
      <c r="AQ61" s="61"/>
      <c r="AR61" s="60"/>
      <c r="AS61" s="60"/>
      <c r="AT61" s="61"/>
      <c r="AU61" s="60"/>
      <c r="AV61" s="60"/>
      <c r="AW61" s="60"/>
      <c r="AX61" s="69"/>
      <c r="AY61" s="71"/>
      <c r="AZ61" s="61"/>
      <c r="BA61" s="61"/>
      <c r="BB61" s="61"/>
      <c r="BC61" s="61"/>
      <c r="BD61" s="61"/>
      <c r="BE61" s="61"/>
      <c r="BF61" s="61"/>
      <c r="BG61" s="61"/>
      <c r="BH61" s="61"/>
      <c r="BI61" s="60"/>
      <c r="BJ61" s="7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8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1:107" x14ac:dyDescent="0.25">
      <c r="B62" s="45" t="s">
        <v>94</v>
      </c>
      <c r="C62" s="52"/>
      <c r="D62" s="52">
        <v>0.25416666666666665</v>
      </c>
      <c r="E62" s="52" t="s">
        <v>67</v>
      </c>
      <c r="F62" s="52" t="s">
        <v>67</v>
      </c>
      <c r="G62" s="52"/>
      <c r="H62" s="52">
        <v>0.2986111111111111</v>
      </c>
      <c r="I62" s="52"/>
      <c r="J62" s="52" t="s">
        <v>67</v>
      </c>
      <c r="K62" s="52"/>
      <c r="L62" s="52" t="s">
        <v>67</v>
      </c>
      <c r="M62" s="52" t="s">
        <v>67</v>
      </c>
      <c r="N62" s="52"/>
      <c r="O62" s="52"/>
      <c r="P62" s="52" t="s">
        <v>67</v>
      </c>
      <c r="Q62" s="52"/>
      <c r="R62" s="52" t="s">
        <v>67</v>
      </c>
      <c r="S62" s="52"/>
      <c r="T62" s="52"/>
      <c r="U62" s="52" t="s">
        <v>67</v>
      </c>
      <c r="V62" s="52"/>
      <c r="W62" s="52"/>
      <c r="X62" s="52" t="s">
        <v>67</v>
      </c>
      <c r="Y62" s="52"/>
      <c r="Z62" s="52" t="s">
        <v>67</v>
      </c>
      <c r="AA62" s="52" t="s">
        <v>67</v>
      </c>
      <c r="AB62" s="52" t="s">
        <v>67</v>
      </c>
      <c r="AC62" s="52"/>
      <c r="AD62" s="52" t="s">
        <v>67</v>
      </c>
      <c r="AE62" s="52">
        <v>0.57708333333333328</v>
      </c>
      <c r="AF62" s="52" t="s">
        <v>67</v>
      </c>
      <c r="AG62" s="52"/>
      <c r="AH62" s="52"/>
      <c r="AI62" s="52" t="s">
        <v>67</v>
      </c>
      <c r="AJ62" s="52"/>
      <c r="AK62" s="52" t="s">
        <v>67</v>
      </c>
      <c r="AL62" s="52"/>
      <c r="AM62" s="52" t="s">
        <v>67</v>
      </c>
      <c r="AN62" s="52"/>
      <c r="AO62" s="52" t="s">
        <v>67</v>
      </c>
      <c r="AP62" s="52"/>
      <c r="AQ62" s="52">
        <f>AQ60+2/1440</f>
        <v>0.7006944444444444</v>
      </c>
      <c r="AR62" s="52" t="s">
        <v>67</v>
      </c>
      <c r="AS62" s="52"/>
      <c r="AT62" s="52">
        <f>AT60+2/1440</f>
        <v>0.74583333333333313</v>
      </c>
      <c r="AU62" s="52" t="s">
        <v>67</v>
      </c>
      <c r="AV62" s="52" t="s">
        <v>67</v>
      </c>
      <c r="AW62" s="52"/>
      <c r="AX62" s="52"/>
      <c r="AY62" s="52"/>
      <c r="AZ62" s="52" t="s">
        <v>67</v>
      </c>
      <c r="BA62" s="52"/>
      <c r="BB62" s="52" t="s">
        <v>67</v>
      </c>
      <c r="BC62" s="52"/>
      <c r="BD62" s="52"/>
      <c r="BE62" s="52" t="s">
        <v>67</v>
      </c>
      <c r="BF62" s="52"/>
      <c r="BG62" s="52" t="s">
        <v>67</v>
      </c>
      <c r="BH62" s="52"/>
      <c r="BI62" s="52" t="s">
        <v>67</v>
      </c>
      <c r="BJ62" s="52"/>
      <c r="BK62" s="52" t="s">
        <v>67</v>
      </c>
      <c r="BL62" s="52"/>
      <c r="BM62" s="52" t="s">
        <v>67</v>
      </c>
      <c r="BN62" s="52"/>
      <c r="BO62" s="52"/>
      <c r="BP62" s="52" t="s">
        <v>67</v>
      </c>
      <c r="BQ62" s="52"/>
      <c r="BR62" s="52" t="s">
        <v>67</v>
      </c>
      <c r="BS62" s="52"/>
      <c r="BT62" s="52" t="s">
        <v>67</v>
      </c>
      <c r="BU62" s="52"/>
    </row>
    <row r="63" spans="1:107" x14ac:dyDescent="0.25">
      <c r="B63" s="3" t="s">
        <v>61</v>
      </c>
      <c r="C63" s="17"/>
      <c r="D63" s="121" t="s">
        <v>67</v>
      </c>
      <c r="E63" s="11" t="s">
        <v>67</v>
      </c>
      <c r="F63" s="22" t="s">
        <v>67</v>
      </c>
      <c r="G63" s="22"/>
      <c r="H63" s="11">
        <f>H62+5/1440</f>
        <v>0.30208333333333331</v>
      </c>
      <c r="I63" s="11"/>
      <c r="J63" s="11" t="s">
        <v>67</v>
      </c>
      <c r="K63" s="21"/>
      <c r="L63" s="22" t="s">
        <v>67</v>
      </c>
      <c r="M63" s="11" t="s">
        <v>67</v>
      </c>
      <c r="N63" s="10"/>
      <c r="O63" s="10"/>
      <c r="P63" s="22" t="s">
        <v>67</v>
      </c>
      <c r="Q63" s="22"/>
      <c r="R63" s="11" t="s">
        <v>67</v>
      </c>
      <c r="S63" s="11"/>
      <c r="T63" s="10"/>
      <c r="U63" s="10" t="s">
        <v>67</v>
      </c>
      <c r="V63" s="21"/>
      <c r="W63" s="21"/>
      <c r="X63" s="11" t="s">
        <v>67</v>
      </c>
      <c r="Y63" s="22"/>
      <c r="Z63" s="11" t="s">
        <v>67</v>
      </c>
      <c r="AA63" s="10" t="s">
        <v>67</v>
      </c>
      <c r="AB63" s="10" t="s">
        <v>67</v>
      </c>
      <c r="AC63" s="10"/>
      <c r="AD63" s="11" t="s">
        <v>67</v>
      </c>
      <c r="AE63" s="121" t="s">
        <v>67</v>
      </c>
      <c r="AF63" s="22" t="s">
        <v>67</v>
      </c>
      <c r="AG63" s="22"/>
      <c r="AH63" s="21"/>
      <c r="AI63" s="11" t="s">
        <v>67</v>
      </c>
      <c r="AJ63" s="22"/>
      <c r="AK63" s="11" t="s">
        <v>67</v>
      </c>
      <c r="AL63" s="22"/>
      <c r="AM63" s="22" t="s">
        <v>67</v>
      </c>
      <c r="AN63" s="10"/>
      <c r="AO63" s="22" t="s">
        <v>67</v>
      </c>
      <c r="AP63" s="22"/>
      <c r="AQ63" s="125" t="s">
        <v>67</v>
      </c>
      <c r="AR63" s="22" t="s">
        <v>67</v>
      </c>
      <c r="AS63" s="22"/>
      <c r="AT63" s="125" t="s">
        <v>67</v>
      </c>
      <c r="AU63" s="22" t="s">
        <v>67</v>
      </c>
      <c r="AV63" s="22" t="s">
        <v>67</v>
      </c>
      <c r="AW63" s="22"/>
      <c r="AX63" s="21"/>
      <c r="AY63" s="32"/>
      <c r="AZ63" s="11" t="s">
        <v>67</v>
      </c>
      <c r="BA63" s="11"/>
      <c r="BB63" s="11" t="s">
        <v>67</v>
      </c>
      <c r="BC63" s="11"/>
      <c r="BD63" s="11"/>
      <c r="BE63" s="11" t="s">
        <v>67</v>
      </c>
      <c r="BF63" s="11"/>
      <c r="BG63" s="11" t="s">
        <v>67</v>
      </c>
      <c r="BH63" s="11"/>
      <c r="BI63" s="22" t="s">
        <v>67</v>
      </c>
      <c r="BJ63" s="32"/>
      <c r="BK63" s="11" t="s">
        <v>67</v>
      </c>
      <c r="BL63" s="11"/>
      <c r="BM63" s="11" t="s">
        <v>67</v>
      </c>
      <c r="BN63" s="11"/>
      <c r="BO63" s="11"/>
      <c r="BP63" s="11" t="s">
        <v>67</v>
      </c>
      <c r="BQ63" s="11"/>
      <c r="BR63" s="11" t="s">
        <v>67</v>
      </c>
      <c r="BS63" s="11"/>
      <c r="BT63" s="11" t="s">
        <v>67</v>
      </c>
      <c r="BU63" s="33"/>
    </row>
    <row r="64" spans="1:107" x14ac:dyDescent="0.25">
      <c r="B64" s="45" t="s">
        <v>87</v>
      </c>
      <c r="C64" s="72"/>
      <c r="D64" s="114" t="s">
        <v>67</v>
      </c>
      <c r="E64" s="52" t="s">
        <v>67</v>
      </c>
      <c r="F64" s="54" t="s">
        <v>67</v>
      </c>
      <c r="G64" s="54"/>
      <c r="H64" s="52">
        <f>H63+1/1440</f>
        <v>0.30277777777777776</v>
      </c>
      <c r="I64" s="52"/>
      <c r="J64" s="52" t="s">
        <v>67</v>
      </c>
      <c r="K64" s="48"/>
      <c r="L64" s="54" t="s">
        <v>67</v>
      </c>
      <c r="M64" s="52" t="s">
        <v>67</v>
      </c>
      <c r="N64" s="46"/>
      <c r="O64" s="46"/>
      <c r="P64" s="54" t="s">
        <v>67</v>
      </c>
      <c r="Q64" s="54"/>
      <c r="R64" s="52" t="s">
        <v>67</v>
      </c>
      <c r="S64" s="52"/>
      <c r="T64" s="46"/>
      <c r="U64" s="46" t="s">
        <v>67</v>
      </c>
      <c r="V64" s="48"/>
      <c r="W64" s="48"/>
      <c r="X64" s="52" t="s">
        <v>67</v>
      </c>
      <c r="Y64" s="54"/>
      <c r="Z64" s="52" t="s">
        <v>67</v>
      </c>
      <c r="AA64" s="46" t="s">
        <v>67</v>
      </c>
      <c r="AB64" s="46" t="s">
        <v>67</v>
      </c>
      <c r="AC64" s="46"/>
      <c r="AD64" s="52" t="s">
        <v>67</v>
      </c>
      <c r="AE64" s="114" t="s">
        <v>67</v>
      </c>
      <c r="AF64" s="54" t="s">
        <v>67</v>
      </c>
      <c r="AG64" s="54"/>
      <c r="AH64" s="48"/>
      <c r="AI64" s="52" t="s">
        <v>67</v>
      </c>
      <c r="AJ64" s="54"/>
      <c r="AK64" s="52" t="s">
        <v>67</v>
      </c>
      <c r="AL64" s="54"/>
      <c r="AM64" s="54" t="s">
        <v>67</v>
      </c>
      <c r="AN64" s="46"/>
      <c r="AO64" s="54" t="s">
        <v>67</v>
      </c>
      <c r="AP64" s="54"/>
      <c r="AQ64" s="124" t="s">
        <v>67</v>
      </c>
      <c r="AR64" s="54" t="s">
        <v>67</v>
      </c>
      <c r="AS64" s="54"/>
      <c r="AT64" s="124" t="s">
        <v>67</v>
      </c>
      <c r="AU64" s="54" t="s">
        <v>67</v>
      </c>
      <c r="AV64" s="54" t="s">
        <v>67</v>
      </c>
      <c r="AW64" s="54"/>
      <c r="AX64" s="48"/>
      <c r="AY64" s="73"/>
      <c r="AZ64" s="52" t="s">
        <v>67</v>
      </c>
      <c r="BA64" s="52"/>
      <c r="BB64" s="52" t="s">
        <v>67</v>
      </c>
      <c r="BC64" s="52"/>
      <c r="BD64" s="52"/>
      <c r="BE64" s="52" t="s">
        <v>67</v>
      </c>
      <c r="BF64" s="52"/>
      <c r="BG64" s="52" t="s">
        <v>67</v>
      </c>
      <c r="BH64" s="52"/>
      <c r="BI64" s="54" t="s">
        <v>67</v>
      </c>
      <c r="BJ64" s="73"/>
      <c r="BK64" s="52" t="s">
        <v>67</v>
      </c>
      <c r="BL64" s="52"/>
      <c r="BM64" s="52" t="s">
        <v>67</v>
      </c>
      <c r="BN64" s="52"/>
      <c r="BO64" s="52"/>
      <c r="BP64" s="52" t="s">
        <v>67</v>
      </c>
      <c r="BQ64" s="52"/>
      <c r="BR64" s="52" t="s">
        <v>67</v>
      </c>
      <c r="BS64" s="52"/>
      <c r="BT64" s="52" t="s">
        <v>67</v>
      </c>
      <c r="BU64" s="55"/>
    </row>
    <row r="65" spans="1:73" x14ac:dyDescent="0.25">
      <c r="B65" s="3" t="s">
        <v>62</v>
      </c>
      <c r="C65" s="17"/>
      <c r="D65" s="121" t="s">
        <v>67</v>
      </c>
      <c r="E65" s="11" t="s">
        <v>67</v>
      </c>
      <c r="F65" s="22" t="s">
        <v>67</v>
      </c>
      <c r="G65" s="22"/>
      <c r="H65" s="11">
        <f>H64+1/1440</f>
        <v>0.3034722222222222</v>
      </c>
      <c r="I65" s="11"/>
      <c r="J65" s="11" t="s">
        <v>67</v>
      </c>
      <c r="K65" s="21"/>
      <c r="L65" s="22" t="s">
        <v>67</v>
      </c>
      <c r="M65" s="11" t="s">
        <v>67</v>
      </c>
      <c r="N65" s="10"/>
      <c r="O65" s="10"/>
      <c r="P65" s="22" t="s">
        <v>67</v>
      </c>
      <c r="Q65" s="22"/>
      <c r="R65" s="11" t="s">
        <v>67</v>
      </c>
      <c r="S65" s="11"/>
      <c r="T65" s="10"/>
      <c r="U65" s="10" t="s">
        <v>67</v>
      </c>
      <c r="V65" s="21"/>
      <c r="W65" s="21"/>
      <c r="X65" s="11" t="s">
        <v>67</v>
      </c>
      <c r="Y65" s="22"/>
      <c r="Z65" s="11" t="s">
        <v>67</v>
      </c>
      <c r="AA65" s="10" t="s">
        <v>67</v>
      </c>
      <c r="AB65" s="10" t="s">
        <v>67</v>
      </c>
      <c r="AC65" s="10"/>
      <c r="AD65" s="11" t="s">
        <v>67</v>
      </c>
      <c r="AE65" s="121" t="s">
        <v>67</v>
      </c>
      <c r="AF65" s="22" t="s">
        <v>67</v>
      </c>
      <c r="AG65" s="22"/>
      <c r="AH65" s="21"/>
      <c r="AI65" s="11" t="s">
        <v>67</v>
      </c>
      <c r="AJ65" s="22"/>
      <c r="AK65" s="11" t="s">
        <v>67</v>
      </c>
      <c r="AL65" s="22"/>
      <c r="AM65" s="22" t="s">
        <v>67</v>
      </c>
      <c r="AN65" s="10"/>
      <c r="AO65" s="22" t="s">
        <v>67</v>
      </c>
      <c r="AP65" s="22"/>
      <c r="AQ65" s="125" t="s">
        <v>67</v>
      </c>
      <c r="AR65" s="22" t="s">
        <v>67</v>
      </c>
      <c r="AS65" s="22"/>
      <c r="AT65" s="125" t="s">
        <v>67</v>
      </c>
      <c r="AU65" s="22" t="s">
        <v>67</v>
      </c>
      <c r="AV65" s="22" t="s">
        <v>67</v>
      </c>
      <c r="AW65" s="22"/>
      <c r="AX65" s="21"/>
      <c r="AY65" s="32"/>
      <c r="AZ65" s="11" t="s">
        <v>67</v>
      </c>
      <c r="BA65" s="11"/>
      <c r="BB65" s="11" t="s">
        <v>67</v>
      </c>
      <c r="BC65" s="11"/>
      <c r="BD65" s="11"/>
      <c r="BE65" s="11" t="s">
        <v>67</v>
      </c>
      <c r="BF65" s="11"/>
      <c r="BG65" s="11" t="s">
        <v>67</v>
      </c>
      <c r="BH65" s="11"/>
      <c r="BI65" s="22" t="s">
        <v>67</v>
      </c>
      <c r="BJ65" s="32"/>
      <c r="BK65" s="11" t="s">
        <v>67</v>
      </c>
      <c r="BL65" s="11"/>
      <c r="BM65" s="11" t="s">
        <v>67</v>
      </c>
      <c r="BN65" s="11"/>
      <c r="BO65" s="11"/>
      <c r="BP65" s="11" t="s">
        <v>67</v>
      </c>
      <c r="BQ65" s="11"/>
      <c r="BR65" s="11" t="s">
        <v>67</v>
      </c>
      <c r="BS65" s="11"/>
      <c r="BT65" s="11" t="s">
        <v>67</v>
      </c>
      <c r="BU65" s="33"/>
    </row>
    <row r="66" spans="1:73" x14ac:dyDescent="0.25">
      <c r="B66" s="45" t="s">
        <v>63</v>
      </c>
      <c r="C66" s="72"/>
      <c r="D66" s="114" t="s">
        <v>67</v>
      </c>
      <c r="E66" s="52" t="s">
        <v>67</v>
      </c>
      <c r="F66" s="54" t="s">
        <v>67</v>
      </c>
      <c r="G66" s="54"/>
      <c r="H66" s="52">
        <f>H65+1/1440</f>
        <v>0.30416666666666664</v>
      </c>
      <c r="I66" s="52"/>
      <c r="J66" s="52" t="s">
        <v>67</v>
      </c>
      <c r="K66" s="48"/>
      <c r="L66" s="54" t="s">
        <v>67</v>
      </c>
      <c r="M66" s="52" t="s">
        <v>67</v>
      </c>
      <c r="N66" s="46"/>
      <c r="O66" s="46"/>
      <c r="P66" s="54" t="s">
        <v>67</v>
      </c>
      <c r="Q66" s="54"/>
      <c r="R66" s="52" t="s">
        <v>67</v>
      </c>
      <c r="S66" s="52"/>
      <c r="T66" s="46"/>
      <c r="U66" s="46" t="s">
        <v>67</v>
      </c>
      <c r="V66" s="48"/>
      <c r="W66" s="48"/>
      <c r="X66" s="52" t="s">
        <v>67</v>
      </c>
      <c r="Y66" s="54"/>
      <c r="Z66" s="52" t="s">
        <v>67</v>
      </c>
      <c r="AA66" s="46" t="s">
        <v>67</v>
      </c>
      <c r="AB66" s="46" t="s">
        <v>67</v>
      </c>
      <c r="AC66" s="46"/>
      <c r="AD66" s="52" t="s">
        <v>67</v>
      </c>
      <c r="AE66" s="114" t="s">
        <v>67</v>
      </c>
      <c r="AF66" s="54" t="s">
        <v>67</v>
      </c>
      <c r="AG66" s="54"/>
      <c r="AH66" s="48"/>
      <c r="AI66" s="52" t="s">
        <v>67</v>
      </c>
      <c r="AJ66" s="54"/>
      <c r="AK66" s="52" t="s">
        <v>67</v>
      </c>
      <c r="AL66" s="54"/>
      <c r="AM66" s="54" t="s">
        <v>67</v>
      </c>
      <c r="AN66" s="46"/>
      <c r="AO66" s="54" t="s">
        <v>67</v>
      </c>
      <c r="AP66" s="54"/>
      <c r="AQ66" s="124" t="s">
        <v>67</v>
      </c>
      <c r="AR66" s="54" t="s">
        <v>67</v>
      </c>
      <c r="AS66" s="54"/>
      <c r="AT66" s="124" t="s">
        <v>67</v>
      </c>
      <c r="AU66" s="54" t="s">
        <v>67</v>
      </c>
      <c r="AV66" s="54" t="s">
        <v>67</v>
      </c>
      <c r="AW66" s="54"/>
      <c r="AX66" s="48"/>
      <c r="AY66" s="73"/>
      <c r="AZ66" s="52" t="s">
        <v>67</v>
      </c>
      <c r="BA66" s="52"/>
      <c r="BB66" s="52" t="s">
        <v>67</v>
      </c>
      <c r="BC66" s="52"/>
      <c r="BD66" s="52"/>
      <c r="BE66" s="52" t="s">
        <v>67</v>
      </c>
      <c r="BF66" s="52"/>
      <c r="BG66" s="52" t="s">
        <v>67</v>
      </c>
      <c r="BH66" s="52"/>
      <c r="BI66" s="54" t="s">
        <v>67</v>
      </c>
      <c r="BJ66" s="73"/>
      <c r="BK66" s="52" t="s">
        <v>67</v>
      </c>
      <c r="BL66" s="52"/>
      <c r="BM66" s="52" t="s">
        <v>67</v>
      </c>
      <c r="BN66" s="52"/>
      <c r="BO66" s="52"/>
      <c r="BP66" s="52" t="s">
        <v>67</v>
      </c>
      <c r="BQ66" s="52"/>
      <c r="BR66" s="52" t="s">
        <v>67</v>
      </c>
      <c r="BS66" s="52"/>
      <c r="BT66" s="52" t="s">
        <v>67</v>
      </c>
      <c r="BU66" s="55"/>
    </row>
    <row r="67" spans="1:73" x14ac:dyDescent="0.25">
      <c r="B67" s="3" t="s">
        <v>64</v>
      </c>
      <c r="C67" s="17"/>
      <c r="D67" s="121" t="s">
        <v>67</v>
      </c>
      <c r="E67" s="11" t="s">
        <v>67</v>
      </c>
      <c r="F67" s="22" t="s">
        <v>67</v>
      </c>
      <c r="G67" s="22"/>
      <c r="H67" s="11">
        <f>H66+1/1440</f>
        <v>0.30486111111111108</v>
      </c>
      <c r="I67" s="11"/>
      <c r="J67" s="11" t="s">
        <v>67</v>
      </c>
      <c r="K67" s="21"/>
      <c r="L67" s="22" t="s">
        <v>67</v>
      </c>
      <c r="M67" s="11" t="s">
        <v>67</v>
      </c>
      <c r="N67" s="10"/>
      <c r="O67" s="10"/>
      <c r="P67" s="22" t="s">
        <v>67</v>
      </c>
      <c r="Q67" s="22"/>
      <c r="R67" s="11" t="s">
        <v>67</v>
      </c>
      <c r="S67" s="11"/>
      <c r="T67" s="10"/>
      <c r="U67" s="10" t="s">
        <v>67</v>
      </c>
      <c r="V67" s="21"/>
      <c r="W67" s="21"/>
      <c r="X67" s="11" t="s">
        <v>67</v>
      </c>
      <c r="Y67" s="22"/>
      <c r="Z67" s="11" t="s">
        <v>67</v>
      </c>
      <c r="AA67" s="10" t="s">
        <v>67</v>
      </c>
      <c r="AB67" s="10" t="s">
        <v>67</v>
      </c>
      <c r="AC67" s="10"/>
      <c r="AD67" s="11" t="s">
        <v>67</v>
      </c>
      <c r="AE67" s="121" t="s">
        <v>67</v>
      </c>
      <c r="AF67" s="22" t="s">
        <v>67</v>
      </c>
      <c r="AG67" s="22"/>
      <c r="AH67" s="21"/>
      <c r="AI67" s="11" t="s">
        <v>67</v>
      </c>
      <c r="AJ67" s="22"/>
      <c r="AK67" s="11" t="s">
        <v>67</v>
      </c>
      <c r="AL67" s="22"/>
      <c r="AM67" s="22" t="s">
        <v>67</v>
      </c>
      <c r="AN67" s="10"/>
      <c r="AO67" s="22" t="s">
        <v>67</v>
      </c>
      <c r="AP67" s="22"/>
      <c r="AQ67" s="125" t="s">
        <v>67</v>
      </c>
      <c r="AR67" s="22" t="s">
        <v>67</v>
      </c>
      <c r="AS67" s="22"/>
      <c r="AT67" s="125" t="s">
        <v>67</v>
      </c>
      <c r="AU67" s="22" t="s">
        <v>67</v>
      </c>
      <c r="AV67" s="22" t="s">
        <v>67</v>
      </c>
      <c r="AW67" s="22"/>
      <c r="AX67" s="21"/>
      <c r="AY67" s="32"/>
      <c r="AZ67" s="11" t="s">
        <v>67</v>
      </c>
      <c r="BA67" s="11"/>
      <c r="BB67" s="11" t="s">
        <v>67</v>
      </c>
      <c r="BC67" s="11"/>
      <c r="BD67" s="11"/>
      <c r="BE67" s="11" t="s">
        <v>67</v>
      </c>
      <c r="BF67" s="11"/>
      <c r="BG67" s="11" t="s">
        <v>67</v>
      </c>
      <c r="BH67" s="11"/>
      <c r="BI67" s="22" t="s">
        <v>67</v>
      </c>
      <c r="BJ67" s="32"/>
      <c r="BK67" s="11" t="s">
        <v>67</v>
      </c>
      <c r="BL67" s="11"/>
      <c r="BM67" s="11" t="s">
        <v>67</v>
      </c>
      <c r="BN67" s="11"/>
      <c r="BO67" s="11"/>
      <c r="BP67" s="11" t="s">
        <v>67</v>
      </c>
      <c r="BQ67" s="11"/>
      <c r="BR67" s="11" t="s">
        <v>67</v>
      </c>
      <c r="BS67" s="11"/>
      <c r="BT67" s="11" t="s">
        <v>67</v>
      </c>
      <c r="BU67" s="33"/>
    </row>
    <row r="68" spans="1:73" x14ac:dyDescent="0.25">
      <c r="B68" s="45" t="s">
        <v>86</v>
      </c>
      <c r="C68" s="72"/>
      <c r="D68" s="114" t="s">
        <v>67</v>
      </c>
      <c r="E68" s="52" t="s">
        <v>67</v>
      </c>
      <c r="F68" s="54" t="s">
        <v>67</v>
      </c>
      <c r="G68" s="54"/>
      <c r="H68" s="52">
        <f>H67+2/1440</f>
        <v>0.30624999999999997</v>
      </c>
      <c r="I68" s="52"/>
      <c r="J68" s="52" t="s">
        <v>67</v>
      </c>
      <c r="K68" s="46"/>
      <c r="L68" s="54" t="s">
        <v>67</v>
      </c>
      <c r="M68" s="52" t="s">
        <v>67</v>
      </c>
      <c r="N68" s="46"/>
      <c r="O68" s="46"/>
      <c r="P68" s="54" t="s">
        <v>67</v>
      </c>
      <c r="Q68" s="54"/>
      <c r="R68" s="52" t="s">
        <v>67</v>
      </c>
      <c r="S68" s="52"/>
      <c r="T68" s="46"/>
      <c r="U68" s="46" t="s">
        <v>67</v>
      </c>
      <c r="V68" s="48"/>
      <c r="W68" s="48"/>
      <c r="X68" s="52" t="s">
        <v>67</v>
      </c>
      <c r="Y68" s="54"/>
      <c r="Z68" s="52" t="s">
        <v>67</v>
      </c>
      <c r="AA68" s="46" t="s">
        <v>67</v>
      </c>
      <c r="AB68" s="46" t="s">
        <v>67</v>
      </c>
      <c r="AC68" s="46"/>
      <c r="AD68" s="52" t="s">
        <v>67</v>
      </c>
      <c r="AE68" s="114" t="s">
        <v>67</v>
      </c>
      <c r="AF68" s="54" t="s">
        <v>67</v>
      </c>
      <c r="AG68" s="54"/>
      <c r="AH68" s="48"/>
      <c r="AI68" s="52" t="s">
        <v>67</v>
      </c>
      <c r="AJ68" s="54"/>
      <c r="AK68" s="52" t="s">
        <v>67</v>
      </c>
      <c r="AL68" s="54"/>
      <c r="AM68" s="54" t="s">
        <v>67</v>
      </c>
      <c r="AN68" s="46"/>
      <c r="AO68" s="54" t="s">
        <v>67</v>
      </c>
      <c r="AP68" s="54"/>
      <c r="AQ68" s="124" t="s">
        <v>67</v>
      </c>
      <c r="AR68" s="54" t="s">
        <v>67</v>
      </c>
      <c r="AS68" s="54"/>
      <c r="AT68" s="124" t="s">
        <v>67</v>
      </c>
      <c r="AU68" s="54" t="s">
        <v>67</v>
      </c>
      <c r="AV68" s="54" t="s">
        <v>67</v>
      </c>
      <c r="AW68" s="54"/>
      <c r="AX68" s="48"/>
      <c r="AY68" s="73"/>
      <c r="AZ68" s="52" t="s">
        <v>67</v>
      </c>
      <c r="BA68" s="52"/>
      <c r="BB68" s="52" t="s">
        <v>67</v>
      </c>
      <c r="BC68" s="52"/>
      <c r="BD68" s="52"/>
      <c r="BE68" s="52" t="s">
        <v>67</v>
      </c>
      <c r="BF68" s="52"/>
      <c r="BG68" s="52" t="s">
        <v>67</v>
      </c>
      <c r="BH68" s="52"/>
      <c r="BI68" s="54" t="s">
        <v>67</v>
      </c>
      <c r="BJ68" s="73"/>
      <c r="BK68" s="52" t="s">
        <v>67</v>
      </c>
      <c r="BL68" s="52"/>
      <c r="BM68" s="52" t="s">
        <v>67</v>
      </c>
      <c r="BN68" s="52"/>
      <c r="BO68" s="52"/>
      <c r="BP68" s="52" t="s">
        <v>67</v>
      </c>
      <c r="BQ68" s="52"/>
      <c r="BR68" s="52" t="s">
        <v>67</v>
      </c>
      <c r="BS68" s="52"/>
      <c r="BT68" s="52" t="s">
        <v>67</v>
      </c>
      <c r="BU68" s="55"/>
    </row>
    <row r="69" spans="1:73" x14ac:dyDescent="0.25">
      <c r="B69" s="3" t="s">
        <v>28</v>
      </c>
      <c r="C69" s="17"/>
      <c r="D69" s="121" t="s">
        <v>67</v>
      </c>
      <c r="E69" s="11" t="s">
        <v>67</v>
      </c>
      <c r="F69" s="22" t="s">
        <v>67</v>
      </c>
      <c r="G69" s="22"/>
      <c r="H69" s="11" t="s">
        <v>67</v>
      </c>
      <c r="I69" s="11"/>
      <c r="J69" s="11" t="s">
        <v>67</v>
      </c>
      <c r="K69" s="10"/>
      <c r="L69" s="22" t="s">
        <v>67</v>
      </c>
      <c r="M69" s="11" t="s">
        <v>67</v>
      </c>
      <c r="N69" s="10"/>
      <c r="O69" s="10"/>
      <c r="P69" s="22" t="s">
        <v>67</v>
      </c>
      <c r="Q69" s="22"/>
      <c r="R69" s="11" t="s">
        <v>67</v>
      </c>
      <c r="S69" s="11"/>
      <c r="T69" s="10"/>
      <c r="U69" s="10" t="s">
        <v>67</v>
      </c>
      <c r="V69" s="21"/>
      <c r="W69" s="21"/>
      <c r="X69" s="11" t="s">
        <v>67</v>
      </c>
      <c r="Y69" s="22"/>
      <c r="Z69" s="11" t="s">
        <v>67</v>
      </c>
      <c r="AA69" s="10" t="s">
        <v>67</v>
      </c>
      <c r="AB69" s="10" t="s">
        <v>67</v>
      </c>
      <c r="AC69" s="10"/>
      <c r="AD69" s="11" t="s">
        <v>67</v>
      </c>
      <c r="AE69" s="121" t="s">
        <v>67</v>
      </c>
      <c r="AF69" s="22" t="s">
        <v>67</v>
      </c>
      <c r="AG69" s="22"/>
      <c r="AH69" s="10"/>
      <c r="AI69" s="11" t="s">
        <v>67</v>
      </c>
      <c r="AJ69" s="22"/>
      <c r="AK69" s="11" t="s">
        <v>67</v>
      </c>
      <c r="AL69" s="22"/>
      <c r="AM69" s="22" t="s">
        <v>67</v>
      </c>
      <c r="AN69" s="10"/>
      <c r="AO69" s="22" t="s">
        <v>67</v>
      </c>
      <c r="AP69" s="22"/>
      <c r="AQ69" s="125" t="s">
        <v>67</v>
      </c>
      <c r="AR69" s="22" t="s">
        <v>67</v>
      </c>
      <c r="AS69" s="22"/>
      <c r="AT69" s="125" t="s">
        <v>67</v>
      </c>
      <c r="AU69" s="22" t="s">
        <v>67</v>
      </c>
      <c r="AV69" s="22" t="s">
        <v>67</v>
      </c>
      <c r="AW69" s="22"/>
      <c r="AX69" s="21"/>
      <c r="AY69" s="32"/>
      <c r="AZ69" s="11" t="s">
        <v>67</v>
      </c>
      <c r="BA69" s="11"/>
      <c r="BB69" s="11" t="s">
        <v>67</v>
      </c>
      <c r="BC69" s="11"/>
      <c r="BD69" s="11"/>
      <c r="BE69" s="11" t="s">
        <v>67</v>
      </c>
      <c r="BF69" s="11"/>
      <c r="BG69" s="11" t="s">
        <v>67</v>
      </c>
      <c r="BH69" s="11"/>
      <c r="BI69" s="22" t="s">
        <v>67</v>
      </c>
      <c r="BJ69" s="32"/>
      <c r="BK69" s="11" t="s">
        <v>67</v>
      </c>
      <c r="BL69" s="11"/>
      <c r="BM69" s="11" t="s">
        <v>67</v>
      </c>
      <c r="BN69" s="11"/>
      <c r="BO69" s="11"/>
      <c r="BP69" s="11" t="s">
        <v>67</v>
      </c>
      <c r="BQ69" s="11"/>
      <c r="BR69" s="11" t="s">
        <v>67</v>
      </c>
      <c r="BS69" s="11"/>
      <c r="BT69" s="11" t="s">
        <v>67</v>
      </c>
      <c r="BU69" s="33"/>
    </row>
    <row r="70" spans="1:73" x14ac:dyDescent="0.25">
      <c r="B70" s="45" t="s">
        <v>29</v>
      </c>
      <c r="C70" s="72"/>
      <c r="D70" s="114" t="s">
        <v>67</v>
      </c>
      <c r="E70" s="52" t="s">
        <v>67</v>
      </c>
      <c r="F70" s="54" t="s">
        <v>67</v>
      </c>
      <c r="G70" s="54"/>
      <c r="H70" s="52" t="s">
        <v>67</v>
      </c>
      <c r="I70" s="52"/>
      <c r="J70" s="52" t="s">
        <v>67</v>
      </c>
      <c r="K70" s="46"/>
      <c r="L70" s="54" t="s">
        <v>67</v>
      </c>
      <c r="M70" s="52" t="s">
        <v>67</v>
      </c>
      <c r="N70" s="46"/>
      <c r="O70" s="46"/>
      <c r="P70" s="54" t="s">
        <v>67</v>
      </c>
      <c r="Q70" s="54"/>
      <c r="R70" s="52" t="s">
        <v>67</v>
      </c>
      <c r="S70" s="52"/>
      <c r="T70" s="46"/>
      <c r="U70" s="46" t="s">
        <v>67</v>
      </c>
      <c r="V70" s="48"/>
      <c r="W70" s="48"/>
      <c r="X70" s="52" t="s">
        <v>67</v>
      </c>
      <c r="Y70" s="54"/>
      <c r="Z70" s="52" t="s">
        <v>67</v>
      </c>
      <c r="AA70" s="46" t="s">
        <v>67</v>
      </c>
      <c r="AB70" s="46" t="s">
        <v>67</v>
      </c>
      <c r="AC70" s="46"/>
      <c r="AD70" s="52" t="s">
        <v>67</v>
      </c>
      <c r="AE70" s="114" t="s">
        <v>67</v>
      </c>
      <c r="AF70" s="54" t="s">
        <v>67</v>
      </c>
      <c r="AG70" s="54"/>
      <c r="AH70" s="46"/>
      <c r="AI70" s="52" t="s">
        <v>67</v>
      </c>
      <c r="AJ70" s="54"/>
      <c r="AK70" s="52" t="s">
        <v>67</v>
      </c>
      <c r="AL70" s="54"/>
      <c r="AM70" s="54" t="s">
        <v>67</v>
      </c>
      <c r="AN70" s="46"/>
      <c r="AO70" s="54" t="s">
        <v>67</v>
      </c>
      <c r="AP70" s="54"/>
      <c r="AQ70" s="124" t="s">
        <v>67</v>
      </c>
      <c r="AR70" s="54" t="s">
        <v>67</v>
      </c>
      <c r="AS70" s="54"/>
      <c r="AT70" s="124" t="s">
        <v>67</v>
      </c>
      <c r="AU70" s="54" t="s">
        <v>67</v>
      </c>
      <c r="AV70" s="54" t="s">
        <v>67</v>
      </c>
      <c r="AW70" s="54"/>
      <c r="AX70" s="48"/>
      <c r="AY70" s="73"/>
      <c r="AZ70" s="52" t="s">
        <v>67</v>
      </c>
      <c r="BA70" s="52"/>
      <c r="BB70" s="52" t="s">
        <v>67</v>
      </c>
      <c r="BC70" s="52"/>
      <c r="BD70" s="52"/>
      <c r="BE70" s="52" t="s">
        <v>67</v>
      </c>
      <c r="BF70" s="52"/>
      <c r="BG70" s="52" t="s">
        <v>67</v>
      </c>
      <c r="BH70" s="52"/>
      <c r="BI70" s="54" t="s">
        <v>67</v>
      </c>
      <c r="BJ70" s="73"/>
      <c r="BK70" s="52" t="s">
        <v>67</v>
      </c>
      <c r="BL70" s="52"/>
      <c r="BM70" s="52" t="s">
        <v>67</v>
      </c>
      <c r="BN70" s="52"/>
      <c r="BO70" s="52"/>
      <c r="BP70" s="52" t="s">
        <v>67</v>
      </c>
      <c r="BQ70" s="52"/>
      <c r="BR70" s="52" t="s">
        <v>67</v>
      </c>
      <c r="BS70" s="52"/>
      <c r="BT70" s="52" t="s">
        <v>67</v>
      </c>
      <c r="BU70" s="55"/>
    </row>
    <row r="71" spans="1:73" x14ac:dyDescent="0.25">
      <c r="B71" s="117" t="s">
        <v>92</v>
      </c>
      <c r="C71" s="17"/>
      <c r="D71" s="121" t="s">
        <v>67</v>
      </c>
      <c r="E71" s="11" t="s">
        <v>67</v>
      </c>
      <c r="F71" s="22" t="s">
        <v>67</v>
      </c>
      <c r="G71" s="22"/>
      <c r="H71" s="11" t="s">
        <v>67</v>
      </c>
      <c r="I71" s="11"/>
      <c r="J71" s="11" t="s">
        <v>67</v>
      </c>
      <c r="K71" s="10"/>
      <c r="L71" s="22" t="s">
        <v>67</v>
      </c>
      <c r="M71" s="11" t="s">
        <v>67</v>
      </c>
      <c r="N71" s="10"/>
      <c r="O71" s="10"/>
      <c r="P71" s="22" t="s">
        <v>67</v>
      </c>
      <c r="Q71" s="22"/>
      <c r="R71" s="11" t="s">
        <v>67</v>
      </c>
      <c r="S71" s="11"/>
      <c r="T71" s="10"/>
      <c r="U71" s="10" t="s">
        <v>67</v>
      </c>
      <c r="V71" s="21"/>
      <c r="W71" s="21"/>
      <c r="X71" s="11" t="s">
        <v>67</v>
      </c>
      <c r="Y71" s="22"/>
      <c r="Z71" s="11" t="s">
        <v>67</v>
      </c>
      <c r="AA71" s="10" t="s">
        <v>67</v>
      </c>
      <c r="AB71" s="10" t="s">
        <v>67</v>
      </c>
      <c r="AC71" s="10"/>
      <c r="AD71" s="11" t="s">
        <v>67</v>
      </c>
      <c r="AE71" s="121" t="s">
        <v>67</v>
      </c>
      <c r="AF71" s="22" t="s">
        <v>67</v>
      </c>
      <c r="AG71" s="22"/>
      <c r="AH71" s="10"/>
      <c r="AI71" s="11" t="s">
        <v>67</v>
      </c>
      <c r="AJ71" s="22"/>
      <c r="AK71" s="11" t="s">
        <v>67</v>
      </c>
      <c r="AL71" s="22"/>
      <c r="AM71" s="22" t="s">
        <v>67</v>
      </c>
      <c r="AN71" s="10"/>
      <c r="AO71" s="22" t="s">
        <v>67</v>
      </c>
      <c r="AP71" s="22"/>
      <c r="AQ71" s="120">
        <f>AQ52+2/1440</f>
        <v>0.70347222222222217</v>
      </c>
      <c r="AR71" s="22" t="s">
        <v>67</v>
      </c>
      <c r="AS71" s="22"/>
      <c r="AT71" s="120">
        <f>AT52+2/1440</f>
        <v>0.74861111111111089</v>
      </c>
      <c r="AU71" s="22" t="s">
        <v>67</v>
      </c>
      <c r="AV71" s="22" t="s">
        <v>67</v>
      </c>
      <c r="AW71" s="22"/>
      <c r="AX71" s="21"/>
      <c r="AY71" s="32"/>
      <c r="AZ71" s="11" t="s">
        <v>67</v>
      </c>
      <c r="BA71" s="11"/>
      <c r="BB71" s="11" t="s">
        <v>67</v>
      </c>
      <c r="BC71" s="11"/>
      <c r="BD71" s="11"/>
      <c r="BE71" s="11" t="s">
        <v>67</v>
      </c>
      <c r="BF71" s="11"/>
      <c r="BG71" s="11" t="s">
        <v>67</v>
      </c>
      <c r="BH71" s="11"/>
      <c r="BI71" s="22" t="s">
        <v>67</v>
      </c>
      <c r="BJ71" s="32"/>
      <c r="BK71" s="11" t="s">
        <v>67</v>
      </c>
      <c r="BL71" s="11"/>
      <c r="BM71" s="11" t="s">
        <v>67</v>
      </c>
      <c r="BN71" s="11"/>
      <c r="BO71" s="11"/>
      <c r="BP71" s="11" t="s">
        <v>67</v>
      </c>
      <c r="BQ71" s="11"/>
      <c r="BR71" s="11" t="s">
        <v>67</v>
      </c>
      <c r="BS71" s="11"/>
      <c r="BT71" s="11" t="s">
        <v>67</v>
      </c>
      <c r="BU71" s="33"/>
    </row>
    <row r="72" spans="1:73" x14ac:dyDescent="0.25">
      <c r="B72" s="110" t="s">
        <v>93</v>
      </c>
      <c r="C72" s="72"/>
      <c r="D72" s="114" t="s">
        <v>67</v>
      </c>
      <c r="E72" s="52" t="s">
        <v>67</v>
      </c>
      <c r="F72" s="54" t="s">
        <v>67</v>
      </c>
      <c r="G72" s="54"/>
      <c r="H72" s="52" t="s">
        <v>67</v>
      </c>
      <c r="I72" s="52"/>
      <c r="J72" s="52" t="s">
        <v>67</v>
      </c>
      <c r="K72" s="46"/>
      <c r="L72" s="54" t="s">
        <v>67</v>
      </c>
      <c r="M72" s="52" t="s">
        <v>67</v>
      </c>
      <c r="N72" s="46"/>
      <c r="O72" s="46"/>
      <c r="P72" s="54" t="s">
        <v>67</v>
      </c>
      <c r="Q72" s="54"/>
      <c r="R72" s="52" t="s">
        <v>67</v>
      </c>
      <c r="S72" s="52"/>
      <c r="T72" s="46"/>
      <c r="U72" s="46" t="s">
        <v>67</v>
      </c>
      <c r="V72" s="48"/>
      <c r="W72" s="48"/>
      <c r="X72" s="52" t="s">
        <v>67</v>
      </c>
      <c r="Y72" s="54"/>
      <c r="Z72" s="52" t="s">
        <v>67</v>
      </c>
      <c r="AA72" s="46" t="s">
        <v>67</v>
      </c>
      <c r="AB72" s="46" t="s">
        <v>67</v>
      </c>
      <c r="AC72" s="46"/>
      <c r="AD72" s="52" t="s">
        <v>67</v>
      </c>
      <c r="AE72" s="114" t="s">
        <v>67</v>
      </c>
      <c r="AF72" s="54" t="s">
        <v>67</v>
      </c>
      <c r="AG72" s="54"/>
      <c r="AH72" s="46"/>
      <c r="AI72" s="52" t="s">
        <v>67</v>
      </c>
      <c r="AJ72" s="54"/>
      <c r="AK72" s="52" t="s">
        <v>67</v>
      </c>
      <c r="AL72" s="54"/>
      <c r="AM72" s="54" t="s">
        <v>67</v>
      </c>
      <c r="AN72" s="46"/>
      <c r="AO72" s="54" t="s">
        <v>67</v>
      </c>
      <c r="AP72" s="54"/>
      <c r="AQ72" s="113">
        <f>AQ71+2/1440</f>
        <v>0.70486111111111105</v>
      </c>
      <c r="AR72" s="54" t="s">
        <v>67</v>
      </c>
      <c r="AS72" s="54"/>
      <c r="AT72" s="113">
        <f>AT71+2/1440</f>
        <v>0.74999999999999978</v>
      </c>
      <c r="AU72" s="54" t="s">
        <v>67</v>
      </c>
      <c r="AV72" s="54" t="s">
        <v>67</v>
      </c>
      <c r="AW72" s="54"/>
      <c r="AX72" s="48"/>
      <c r="AY72" s="73"/>
      <c r="AZ72" s="52" t="s">
        <v>67</v>
      </c>
      <c r="BA72" s="52"/>
      <c r="BB72" s="52" t="s">
        <v>67</v>
      </c>
      <c r="BC72" s="52"/>
      <c r="BD72" s="52"/>
      <c r="BE72" s="52" t="s">
        <v>67</v>
      </c>
      <c r="BF72" s="52"/>
      <c r="BG72" s="52" t="s">
        <v>67</v>
      </c>
      <c r="BH72" s="52"/>
      <c r="BI72" s="54" t="s">
        <v>67</v>
      </c>
      <c r="BJ72" s="73"/>
      <c r="BK72" s="52" t="s">
        <v>67</v>
      </c>
      <c r="BL72" s="52"/>
      <c r="BM72" s="52" t="s">
        <v>67</v>
      </c>
      <c r="BN72" s="52"/>
      <c r="BO72" s="52"/>
      <c r="BP72" s="52" t="s">
        <v>67</v>
      </c>
      <c r="BQ72" s="52"/>
      <c r="BR72" s="52" t="s">
        <v>67</v>
      </c>
      <c r="BS72" s="52"/>
      <c r="BT72" s="52" t="s">
        <v>67</v>
      </c>
      <c r="BU72" s="55"/>
    </row>
    <row r="73" spans="1:73" x14ac:dyDescent="0.25">
      <c r="B73" s="117" t="s">
        <v>91</v>
      </c>
      <c r="C73" s="17"/>
      <c r="D73" s="121" t="s">
        <v>67</v>
      </c>
      <c r="E73" s="11" t="s">
        <v>67</v>
      </c>
      <c r="F73" s="22" t="s">
        <v>67</v>
      </c>
      <c r="G73" s="22"/>
      <c r="H73" s="11" t="s">
        <v>67</v>
      </c>
      <c r="I73" s="11"/>
      <c r="J73" s="11" t="s">
        <v>67</v>
      </c>
      <c r="K73" s="10"/>
      <c r="L73" s="22" t="s">
        <v>67</v>
      </c>
      <c r="M73" s="11" t="s">
        <v>67</v>
      </c>
      <c r="N73" s="10"/>
      <c r="O73" s="10"/>
      <c r="P73" s="22" t="s">
        <v>67</v>
      </c>
      <c r="Q73" s="22"/>
      <c r="R73" s="11" t="s">
        <v>67</v>
      </c>
      <c r="S73" s="11"/>
      <c r="T73" s="10"/>
      <c r="U73" s="10" t="s">
        <v>67</v>
      </c>
      <c r="V73" s="21"/>
      <c r="W73" s="21"/>
      <c r="X73" s="11" t="s">
        <v>67</v>
      </c>
      <c r="Y73" s="22"/>
      <c r="Z73" s="11" t="s">
        <v>67</v>
      </c>
      <c r="AA73" s="10" t="s">
        <v>67</v>
      </c>
      <c r="AB73" s="10" t="s">
        <v>67</v>
      </c>
      <c r="AC73" s="10"/>
      <c r="AD73" s="11" t="s">
        <v>67</v>
      </c>
      <c r="AE73" s="121" t="s">
        <v>67</v>
      </c>
      <c r="AF73" s="22" t="s">
        <v>67</v>
      </c>
      <c r="AG73" s="22"/>
      <c r="AH73" s="10"/>
      <c r="AI73" s="11" t="s">
        <v>67</v>
      </c>
      <c r="AJ73" s="22"/>
      <c r="AK73" s="11" t="s">
        <v>67</v>
      </c>
      <c r="AL73" s="22"/>
      <c r="AM73" s="22" t="s">
        <v>67</v>
      </c>
      <c r="AN73" s="10"/>
      <c r="AO73" s="22" t="s">
        <v>67</v>
      </c>
      <c r="AP73" s="22"/>
      <c r="AQ73" s="120">
        <f>AQ72+5/1440</f>
        <v>0.70833333333333326</v>
      </c>
      <c r="AR73" s="22" t="s">
        <v>67</v>
      </c>
      <c r="AS73" s="22"/>
      <c r="AT73" s="120">
        <f>AT72+5/1440</f>
        <v>0.75347222222222199</v>
      </c>
      <c r="AU73" s="22" t="s">
        <v>67</v>
      </c>
      <c r="AV73" s="22" t="s">
        <v>67</v>
      </c>
      <c r="AW73" s="22"/>
      <c r="AX73" s="21"/>
      <c r="AY73" s="32"/>
      <c r="AZ73" s="11" t="s">
        <v>67</v>
      </c>
      <c r="BA73" s="11"/>
      <c r="BB73" s="11" t="s">
        <v>67</v>
      </c>
      <c r="BC73" s="11"/>
      <c r="BD73" s="11"/>
      <c r="BE73" s="11" t="s">
        <v>67</v>
      </c>
      <c r="BF73" s="11"/>
      <c r="BG73" s="11" t="s">
        <v>67</v>
      </c>
      <c r="BH73" s="11"/>
      <c r="BI73" s="22" t="s">
        <v>67</v>
      </c>
      <c r="BJ73" s="32"/>
      <c r="BK73" s="11" t="s">
        <v>67</v>
      </c>
      <c r="BL73" s="11"/>
      <c r="BM73" s="11" t="s">
        <v>67</v>
      </c>
      <c r="BN73" s="11"/>
      <c r="BO73" s="11"/>
      <c r="BP73" s="11" t="s">
        <v>67</v>
      </c>
      <c r="BQ73" s="11"/>
      <c r="BR73" s="11" t="s">
        <v>67</v>
      </c>
      <c r="BS73" s="11"/>
      <c r="BT73" s="11" t="s">
        <v>67</v>
      </c>
      <c r="BU73" s="33"/>
    </row>
    <row r="74" spans="1:73" x14ac:dyDescent="0.25">
      <c r="B74" s="45" t="s">
        <v>3</v>
      </c>
      <c r="C74" s="52"/>
      <c r="D74" s="52" t="s">
        <v>67</v>
      </c>
      <c r="E74" s="52" t="s">
        <v>67</v>
      </c>
      <c r="F74" s="52" t="s">
        <v>67</v>
      </c>
      <c r="G74" s="52"/>
      <c r="H74" s="52">
        <f>H49+6/1440</f>
        <v>0.31597222222222215</v>
      </c>
      <c r="I74" s="52"/>
      <c r="J74" s="52">
        <f>J40+7/1440</f>
        <v>0.31736111111111098</v>
      </c>
      <c r="K74" s="52"/>
      <c r="L74" s="52" t="s">
        <v>67</v>
      </c>
      <c r="M74" s="52">
        <f>M40+7/1440</f>
        <v>0.34064327485380091</v>
      </c>
      <c r="N74" s="52"/>
      <c r="O74" s="52"/>
      <c r="P74" s="52" t="s">
        <v>67</v>
      </c>
      <c r="Q74" s="52"/>
      <c r="R74" s="52" t="s">
        <v>67</v>
      </c>
      <c r="S74" s="52"/>
      <c r="T74" s="52"/>
      <c r="U74" s="52">
        <f>U54+6/1440</f>
        <v>0.50972222222222219</v>
      </c>
      <c r="V74" s="52">
        <f>'7391 Ri.2'!U30+1/1440</f>
        <v>0.52708333333333324</v>
      </c>
      <c r="W74" s="52"/>
      <c r="X74" s="52" t="s">
        <v>67</v>
      </c>
      <c r="Y74" s="52"/>
      <c r="Z74" s="52" t="s">
        <v>67</v>
      </c>
      <c r="AA74" s="52">
        <f>AA54+6/1440</f>
        <v>0.54652777777777772</v>
      </c>
      <c r="AB74" s="52">
        <f>AB53+9/1440</f>
        <v>0.54999999999999993</v>
      </c>
      <c r="AC74" s="52">
        <f>'7391 Ri.2'!Z19+10/1440</f>
        <v>0.55902777777777757</v>
      </c>
      <c r="AD74" s="52" t="s">
        <v>67</v>
      </c>
      <c r="AE74" s="52" t="s">
        <v>67</v>
      </c>
      <c r="AF74" s="52" t="s">
        <v>67</v>
      </c>
      <c r="AG74" s="52"/>
      <c r="AH74" s="52"/>
      <c r="AI74" s="52">
        <f>AI75+1/1440</f>
        <v>0.65069444444444435</v>
      </c>
      <c r="AJ74" s="52">
        <v>0.65138888888888891</v>
      </c>
      <c r="AK74" s="52" t="s">
        <v>67</v>
      </c>
      <c r="AL74" s="52"/>
      <c r="AM74" s="52" t="s">
        <v>67</v>
      </c>
      <c r="AN74" s="52"/>
      <c r="AO74" s="52" t="s">
        <v>67</v>
      </c>
      <c r="AP74" s="52"/>
      <c r="AQ74" s="52" t="s">
        <v>67</v>
      </c>
      <c r="AR74" s="52" t="s">
        <v>67</v>
      </c>
      <c r="AS74" s="52"/>
      <c r="AT74" s="52" t="s">
        <v>67</v>
      </c>
      <c r="AU74" s="52" t="s">
        <v>67</v>
      </c>
      <c r="AV74" s="52" t="s">
        <v>67</v>
      </c>
      <c r="AW74" s="52"/>
      <c r="AX74" s="52"/>
      <c r="AY74" s="52"/>
      <c r="AZ74" s="52" t="s">
        <v>67</v>
      </c>
      <c r="BA74" s="52"/>
      <c r="BB74" s="52" t="s">
        <v>67</v>
      </c>
      <c r="BC74" s="52"/>
      <c r="BD74" s="52"/>
      <c r="BE74" s="52" t="s">
        <v>67</v>
      </c>
      <c r="BF74" s="52"/>
      <c r="BG74" s="52" t="s">
        <v>67</v>
      </c>
      <c r="BH74" s="52"/>
      <c r="BI74" s="52" t="s">
        <v>67</v>
      </c>
      <c r="BJ74" s="52"/>
      <c r="BK74" s="52" t="s">
        <v>67</v>
      </c>
      <c r="BL74" s="52"/>
      <c r="BM74" s="52" t="s">
        <v>67</v>
      </c>
      <c r="BN74" s="52"/>
      <c r="BO74" s="52"/>
      <c r="BP74" s="52" t="s">
        <v>67</v>
      </c>
      <c r="BQ74" s="52"/>
      <c r="BR74" s="52" t="s">
        <v>67</v>
      </c>
      <c r="BS74" s="52"/>
      <c r="BT74" s="52" t="s">
        <v>67</v>
      </c>
      <c r="BU74" s="52"/>
    </row>
    <row r="75" spans="1:73" x14ac:dyDescent="0.25">
      <c r="A75" s="4">
        <v>4.1666666666666666E-3</v>
      </c>
      <c r="B75" s="3" t="s">
        <v>69</v>
      </c>
      <c r="C75" s="17"/>
      <c r="D75" s="119" t="s">
        <v>67</v>
      </c>
      <c r="E75" s="11" t="s">
        <v>67</v>
      </c>
      <c r="F75" s="22">
        <f>F49+$A75</f>
        <v>0.27361111111111103</v>
      </c>
      <c r="G75" s="22"/>
      <c r="H75" s="11"/>
      <c r="I75" s="11"/>
      <c r="J75" s="11">
        <f>J74+2/1440</f>
        <v>0.31874999999999987</v>
      </c>
      <c r="K75" s="10"/>
      <c r="L75" s="22">
        <f>L49+$A75</f>
        <v>0.33022660818713429</v>
      </c>
      <c r="M75" s="11">
        <f>M74+2/1440</f>
        <v>0.3420321637426898</v>
      </c>
      <c r="N75" s="10"/>
      <c r="O75" s="10"/>
      <c r="P75" s="22">
        <f>P49+$A75</f>
        <v>0.36736111111111114</v>
      </c>
      <c r="Q75" s="22"/>
      <c r="R75" s="11">
        <f>R49+$A75</f>
        <v>0.45069444444444445</v>
      </c>
      <c r="S75" s="11"/>
      <c r="T75" s="10"/>
      <c r="U75" s="11"/>
      <c r="V75" s="7">
        <f>V74+$A75-4/1440</f>
        <v>0.52847222222222212</v>
      </c>
      <c r="W75" s="22"/>
      <c r="X75" s="11">
        <f>X49+$A75</f>
        <v>0.53402777777777777</v>
      </c>
      <c r="Y75" s="22"/>
      <c r="Z75" s="11" t="s">
        <v>67</v>
      </c>
      <c r="AA75" s="11"/>
      <c r="AB75" s="10"/>
      <c r="AC75" s="11">
        <f>AC74+$A75-4/1440</f>
        <v>0.56041666666666645</v>
      </c>
      <c r="AD75" s="11" t="s">
        <v>67</v>
      </c>
      <c r="AE75" s="119" t="s">
        <v>67</v>
      </c>
      <c r="AF75" s="22">
        <f>AF49+$A75</f>
        <v>0.61736111111111103</v>
      </c>
      <c r="AG75" s="22"/>
      <c r="AH75" s="11"/>
      <c r="AI75" s="11">
        <f>AI76+1/1440</f>
        <v>0.64999999999999991</v>
      </c>
      <c r="AJ75" s="11">
        <f>AJ74+$A75-4/1440</f>
        <v>0.65277777777777779</v>
      </c>
      <c r="AK75" s="11">
        <f>AK49+$A75</f>
        <v>0.65902777777777777</v>
      </c>
      <c r="AL75" s="22"/>
      <c r="AM75" s="22">
        <f>AM49+$A75</f>
        <v>0.66874999999999996</v>
      </c>
      <c r="AN75" s="11"/>
      <c r="AO75" s="22">
        <f>AO49+$A75</f>
        <v>0.7006944444444444</v>
      </c>
      <c r="AP75" s="22"/>
      <c r="AQ75" s="125" t="s">
        <v>67</v>
      </c>
      <c r="AR75" s="22">
        <f>AR49+$A75</f>
        <v>0.74236111111111103</v>
      </c>
      <c r="AS75" s="22"/>
      <c r="AT75" s="125" t="s">
        <v>67</v>
      </c>
      <c r="AU75" s="22">
        <f>AU49+$A75</f>
        <v>0.78402777777777766</v>
      </c>
      <c r="AV75" s="22">
        <f>AV49+$A75</f>
        <v>0.82569444444444429</v>
      </c>
      <c r="AW75" s="22"/>
      <c r="AX75" s="21"/>
      <c r="AY75" s="32"/>
      <c r="AZ75" s="11">
        <f>AZ49+$A75</f>
        <v>0.33402777777777765</v>
      </c>
      <c r="BA75" s="11"/>
      <c r="BB75" s="11">
        <f>BB49+$A75</f>
        <v>0.45069444444444434</v>
      </c>
      <c r="BC75" s="11"/>
      <c r="BD75" s="11"/>
      <c r="BE75" s="11">
        <f>BE49+$A75</f>
        <v>0.58263888888888882</v>
      </c>
      <c r="BF75" s="11"/>
      <c r="BG75" s="11">
        <f>BG49+$A75</f>
        <v>0.7006944444444444</v>
      </c>
      <c r="BH75" s="11"/>
      <c r="BI75" s="22">
        <f>BI49+$A75</f>
        <v>0.8256944444444444</v>
      </c>
      <c r="BJ75" s="32"/>
      <c r="BK75" s="11">
        <f>BK49+$A75</f>
        <v>0.32569444444444434</v>
      </c>
      <c r="BL75" s="11"/>
      <c r="BM75" s="11">
        <f>BM49+$A75</f>
        <v>0.45069444444444434</v>
      </c>
      <c r="BN75" s="11"/>
      <c r="BO75" s="11"/>
      <c r="BP75" s="11">
        <f>BP49+$A75</f>
        <v>0.57569444444444429</v>
      </c>
      <c r="BQ75" s="11"/>
      <c r="BR75" s="11">
        <f>BR49+$A75</f>
        <v>0.70069444444444429</v>
      </c>
      <c r="BS75" s="11"/>
      <c r="BT75" s="11">
        <f>BT49+$A75</f>
        <v>0.82569444444444429</v>
      </c>
      <c r="BU75" s="33"/>
    </row>
    <row r="76" spans="1:73" x14ac:dyDescent="0.25">
      <c r="A76" s="4">
        <v>6.9444444444444447E-4</v>
      </c>
      <c r="B76" s="45" t="s">
        <v>22</v>
      </c>
      <c r="C76" s="72"/>
      <c r="D76" s="112">
        <f>D53+8/1440</f>
        <v>0.26180555555555551</v>
      </c>
      <c r="E76" s="52" t="s">
        <v>67</v>
      </c>
      <c r="F76" s="54">
        <f t="shared" ref="D76:F77" si="45">F75+$A76</f>
        <v>0.27430555555555547</v>
      </c>
      <c r="G76" s="54"/>
      <c r="H76" s="52"/>
      <c r="I76" s="52"/>
      <c r="J76" s="52">
        <f>J75+1/1440</f>
        <v>0.31944444444444431</v>
      </c>
      <c r="K76" s="46"/>
      <c r="L76" s="54">
        <f>L75+$A76</f>
        <v>0.33092105263157873</v>
      </c>
      <c r="M76" s="52">
        <f>M75+1/1440</f>
        <v>0.34272660818713424</v>
      </c>
      <c r="N76" s="46"/>
      <c r="O76" s="46"/>
      <c r="P76" s="54">
        <f>P75+$A76</f>
        <v>0.36805555555555558</v>
      </c>
      <c r="Q76" s="54"/>
      <c r="R76" s="52">
        <f>R75+$A76</f>
        <v>0.4513888888888889</v>
      </c>
      <c r="S76" s="52"/>
      <c r="T76" s="46"/>
      <c r="U76" s="52"/>
      <c r="V76" s="49">
        <f>V75+$A76</f>
        <v>0.52916666666666656</v>
      </c>
      <c r="W76" s="54"/>
      <c r="X76" s="52">
        <f>X75+$A76</f>
        <v>0.53472222222222221</v>
      </c>
      <c r="Y76" s="54"/>
      <c r="Z76" s="52" t="s">
        <v>67</v>
      </c>
      <c r="AA76" s="46"/>
      <c r="AB76" s="46"/>
      <c r="AC76" s="52">
        <f t="shared" ref="AC76:AF77" si="46">AC75+$A76</f>
        <v>0.56111111111111089</v>
      </c>
      <c r="AD76" s="52" t="s">
        <v>67</v>
      </c>
      <c r="AE76" s="112" t="s">
        <v>67</v>
      </c>
      <c r="AF76" s="54">
        <f t="shared" si="46"/>
        <v>0.61805555555555547</v>
      </c>
      <c r="AG76" s="54"/>
      <c r="AH76" s="52"/>
      <c r="AI76" s="52">
        <f>AI77+1/1440</f>
        <v>0.64930555555555547</v>
      </c>
      <c r="AJ76" s="52">
        <f t="shared" ref="AJ76" si="47">AJ75+$A76</f>
        <v>0.65347222222222223</v>
      </c>
      <c r="AK76" s="52">
        <f>AK75+$A76</f>
        <v>0.65972222222222221</v>
      </c>
      <c r="AL76" s="54"/>
      <c r="AM76" s="54">
        <f>AM75+$A76</f>
        <v>0.6694444444444444</v>
      </c>
      <c r="AN76" s="46"/>
      <c r="AO76" s="54">
        <f t="shared" ref="AO76:AU77" si="48">AO75+$A76</f>
        <v>0.70138888888888884</v>
      </c>
      <c r="AP76" s="54"/>
      <c r="AQ76" s="124" t="s">
        <v>67</v>
      </c>
      <c r="AR76" s="54">
        <f t="shared" si="48"/>
        <v>0.74305555555555547</v>
      </c>
      <c r="AS76" s="54"/>
      <c r="AT76" s="124" t="s">
        <v>67</v>
      </c>
      <c r="AU76" s="54">
        <f t="shared" si="48"/>
        <v>0.7847222222222221</v>
      </c>
      <c r="AV76" s="54">
        <f t="shared" ref="AV76" si="49">AV75+$A76</f>
        <v>0.82638888888888873</v>
      </c>
      <c r="AW76" s="54"/>
      <c r="AX76" s="48"/>
      <c r="AY76" s="73"/>
      <c r="AZ76" s="52">
        <f t="shared" ref="AZ76" si="50">AZ75+$A76</f>
        <v>0.33472222222222209</v>
      </c>
      <c r="BA76" s="52"/>
      <c r="BB76" s="52">
        <f t="shared" ref="BB76:BG77" si="51">BB75+$A76</f>
        <v>0.45138888888888878</v>
      </c>
      <c r="BC76" s="52"/>
      <c r="BD76" s="52"/>
      <c r="BE76" s="52">
        <f t="shared" si="51"/>
        <v>0.58333333333333326</v>
      </c>
      <c r="BF76" s="52"/>
      <c r="BG76" s="52">
        <f t="shared" si="51"/>
        <v>0.70138888888888884</v>
      </c>
      <c r="BH76" s="52"/>
      <c r="BI76" s="54">
        <f t="shared" ref="BI76:BR77" si="52">BI75+$A76</f>
        <v>0.82638888888888884</v>
      </c>
      <c r="BJ76" s="73"/>
      <c r="BK76" s="52">
        <f t="shared" ref="BK76:BK77" si="53">BK75+$A76</f>
        <v>0.32638888888888878</v>
      </c>
      <c r="BL76" s="52"/>
      <c r="BM76" s="52">
        <f t="shared" si="52"/>
        <v>0.45138888888888878</v>
      </c>
      <c r="BN76" s="52"/>
      <c r="BO76" s="52"/>
      <c r="BP76" s="52">
        <f t="shared" si="52"/>
        <v>0.57638888888888873</v>
      </c>
      <c r="BQ76" s="52"/>
      <c r="BR76" s="52">
        <f t="shared" si="52"/>
        <v>0.70138888888888873</v>
      </c>
      <c r="BS76" s="52"/>
      <c r="BT76" s="52">
        <f t="shared" ref="BT76:BT77" si="54">BT75+$A76</f>
        <v>0.82638888888888873</v>
      </c>
      <c r="BU76" s="55"/>
    </row>
    <row r="77" spans="1:73" x14ac:dyDescent="0.25">
      <c r="A77" s="4">
        <v>6.9444444444444447E-4</v>
      </c>
      <c r="B77" s="3" t="s">
        <v>23</v>
      </c>
      <c r="C77" s="11"/>
      <c r="D77" s="11">
        <f t="shared" si="45"/>
        <v>0.26249999999999996</v>
      </c>
      <c r="E77" s="11" t="s">
        <v>67</v>
      </c>
      <c r="F77" s="11">
        <f t="shared" si="45"/>
        <v>0.27499999999999991</v>
      </c>
      <c r="G77" s="11"/>
      <c r="H77" s="11"/>
      <c r="I77" s="11"/>
      <c r="J77" s="11">
        <f>J76+1/1440</f>
        <v>0.32013888888888875</v>
      </c>
      <c r="K77" s="11"/>
      <c r="L77" s="11">
        <f>L76+$A77</f>
        <v>0.33161549707602317</v>
      </c>
      <c r="M77" s="11">
        <f>M76+1/1440</f>
        <v>0.34342105263157868</v>
      </c>
      <c r="N77" s="11"/>
      <c r="O77" s="11"/>
      <c r="P77" s="11">
        <f>P76+$A77</f>
        <v>0.36875000000000002</v>
      </c>
      <c r="Q77" s="11"/>
      <c r="R77" s="11">
        <f>R76+$A77</f>
        <v>0.45208333333333334</v>
      </c>
      <c r="S77" s="11"/>
      <c r="T77" s="11">
        <v>0.4777777777777778</v>
      </c>
      <c r="U77" s="11"/>
      <c r="V77" s="11">
        <f>V76+1/1440</f>
        <v>0.52986111111111101</v>
      </c>
      <c r="W77" s="11"/>
      <c r="X77" s="11">
        <f>X76+$A77</f>
        <v>0.53541666666666665</v>
      </c>
      <c r="Y77" s="11"/>
      <c r="Z77" s="11" t="s">
        <v>67</v>
      </c>
      <c r="AA77" s="11"/>
      <c r="AB77" s="11"/>
      <c r="AC77" s="11">
        <f t="shared" si="46"/>
        <v>0.56180555555555534</v>
      </c>
      <c r="AD77" s="11" t="s">
        <v>67</v>
      </c>
      <c r="AE77" s="11">
        <f>AE53+7/1440</f>
        <v>0.5840277777777777</v>
      </c>
      <c r="AF77" s="11">
        <f t="shared" si="46"/>
        <v>0.61874999999999991</v>
      </c>
      <c r="AG77" s="11"/>
      <c r="AH77" s="11">
        <v>0.63958333333333328</v>
      </c>
      <c r="AI77" s="11">
        <f>AI39+5/1440</f>
        <v>0.64861111111111103</v>
      </c>
      <c r="AJ77" s="11">
        <f t="shared" ref="AJ77" si="55">AJ76+$A77</f>
        <v>0.65416666666666667</v>
      </c>
      <c r="AK77" s="11">
        <f>AK76+$A77</f>
        <v>0.66041666666666665</v>
      </c>
      <c r="AL77" s="11"/>
      <c r="AM77" s="11">
        <f>AM76+$A77</f>
        <v>0.67013888888888884</v>
      </c>
      <c r="AN77" s="11"/>
      <c r="AO77" s="11">
        <f t="shared" si="48"/>
        <v>0.70208333333333328</v>
      </c>
      <c r="AP77" s="11"/>
      <c r="AQ77" s="11">
        <f>AQ73+4/1440</f>
        <v>0.71111111111111103</v>
      </c>
      <c r="AR77" s="11">
        <f t="shared" si="48"/>
        <v>0.74374999999999991</v>
      </c>
      <c r="AS77" s="11"/>
      <c r="AT77" s="11">
        <f>AT73+4/1440</f>
        <v>0.75624999999999976</v>
      </c>
      <c r="AU77" s="11">
        <f t="shared" si="48"/>
        <v>0.78541666666666654</v>
      </c>
      <c r="AV77" s="11">
        <f t="shared" ref="AV77" si="56">AV76+$A77</f>
        <v>0.82708333333333317</v>
      </c>
      <c r="AW77" s="11"/>
      <c r="AX77" s="11"/>
      <c r="AY77" s="11"/>
      <c r="AZ77" s="11">
        <f t="shared" ref="AZ77" si="57">AZ76+$A77</f>
        <v>0.33541666666666653</v>
      </c>
      <c r="BA77" s="11"/>
      <c r="BB77" s="11">
        <f t="shared" si="51"/>
        <v>0.45208333333333323</v>
      </c>
      <c r="BC77" s="11"/>
      <c r="BD77" s="11"/>
      <c r="BE77" s="11">
        <f t="shared" si="51"/>
        <v>0.5840277777777777</v>
      </c>
      <c r="BF77" s="11"/>
      <c r="BG77" s="11">
        <f t="shared" si="51"/>
        <v>0.70208333333333328</v>
      </c>
      <c r="BH77" s="11"/>
      <c r="BI77" s="11">
        <f t="shared" si="52"/>
        <v>0.82708333333333328</v>
      </c>
      <c r="BJ77" s="11"/>
      <c r="BK77" s="11">
        <f t="shared" si="53"/>
        <v>0.32708333333333323</v>
      </c>
      <c r="BL77" s="11"/>
      <c r="BM77" s="11">
        <f t="shared" si="52"/>
        <v>0.45208333333333323</v>
      </c>
      <c r="BN77" s="11"/>
      <c r="BO77" s="11"/>
      <c r="BP77" s="11">
        <f t="shared" si="52"/>
        <v>0.57708333333333317</v>
      </c>
      <c r="BQ77" s="11"/>
      <c r="BR77" s="11">
        <f t="shared" si="52"/>
        <v>0.70208333333333317</v>
      </c>
      <c r="BS77" s="11"/>
      <c r="BT77" s="11">
        <f t="shared" si="54"/>
        <v>0.82708333333333317</v>
      </c>
      <c r="BU77" s="11"/>
    </row>
    <row r="78" spans="1:73" x14ac:dyDescent="0.25">
      <c r="B78" s="45" t="s">
        <v>65</v>
      </c>
      <c r="C78" s="72"/>
      <c r="D78" s="52" t="s">
        <v>67</v>
      </c>
      <c r="E78" s="52" t="s">
        <v>67</v>
      </c>
      <c r="F78" s="54" t="s">
        <v>67</v>
      </c>
      <c r="G78" s="54"/>
      <c r="H78" s="52"/>
      <c r="I78" s="52"/>
      <c r="J78" s="52">
        <f>J77+2/1440</f>
        <v>0.32152777777777763</v>
      </c>
      <c r="K78" s="46"/>
      <c r="L78" s="54" t="s">
        <v>67</v>
      </c>
      <c r="M78" s="54" t="s">
        <v>67</v>
      </c>
      <c r="N78" s="46"/>
      <c r="O78" s="46"/>
      <c r="P78" s="54" t="s">
        <v>67</v>
      </c>
      <c r="Q78" s="54"/>
      <c r="R78" s="54" t="s">
        <v>67</v>
      </c>
      <c r="S78" s="54"/>
      <c r="T78" s="52">
        <f>T77+2/1440</f>
        <v>0.47916666666666669</v>
      </c>
      <c r="U78" s="52"/>
      <c r="V78" s="54" t="s">
        <v>67</v>
      </c>
      <c r="W78" s="54"/>
      <c r="X78" s="52" t="s">
        <v>67</v>
      </c>
      <c r="Y78" s="54"/>
      <c r="Z78" s="52">
        <f>Z79+1/1440</f>
        <v>0.5479166666666665</v>
      </c>
      <c r="AA78" s="46"/>
      <c r="AB78" s="46"/>
      <c r="AC78" s="52">
        <f>AC77+2/1440</f>
        <v>0.56319444444444422</v>
      </c>
      <c r="AD78" s="54" t="s">
        <v>67</v>
      </c>
      <c r="AE78" s="112" t="s">
        <v>67</v>
      </c>
      <c r="AF78" s="54" t="s">
        <v>67</v>
      </c>
      <c r="AG78" s="54"/>
      <c r="AH78" s="52" t="s">
        <v>67</v>
      </c>
      <c r="AI78" s="52"/>
      <c r="AJ78" s="52">
        <f>AJ77+2/1440</f>
        <v>0.65555555555555556</v>
      </c>
      <c r="AK78" s="52" t="s">
        <v>67</v>
      </c>
      <c r="AL78" s="54"/>
      <c r="AM78" s="54" t="s">
        <v>67</v>
      </c>
      <c r="AN78" s="46"/>
      <c r="AO78" s="54" t="s">
        <v>67</v>
      </c>
      <c r="AP78" s="54"/>
      <c r="AQ78" s="113" t="s">
        <v>67</v>
      </c>
      <c r="AR78" s="54" t="s">
        <v>67</v>
      </c>
      <c r="AS78" s="54"/>
      <c r="AT78" s="113" t="s">
        <v>67</v>
      </c>
      <c r="AU78" s="54" t="s">
        <v>67</v>
      </c>
      <c r="AV78" s="54" t="s">
        <v>67</v>
      </c>
      <c r="AW78" s="54"/>
      <c r="AX78" s="48"/>
      <c r="AY78" s="51"/>
      <c r="AZ78" s="52" t="s">
        <v>67</v>
      </c>
      <c r="BA78" s="52"/>
      <c r="BB78" s="52" t="s">
        <v>67</v>
      </c>
      <c r="BC78" s="52"/>
      <c r="BD78" s="52"/>
      <c r="BE78" s="54" t="s">
        <v>67</v>
      </c>
      <c r="BF78" s="52"/>
      <c r="BG78" s="52" t="s">
        <v>67</v>
      </c>
      <c r="BH78" s="52"/>
      <c r="BI78" s="54" t="s">
        <v>67</v>
      </c>
      <c r="BJ78" s="51"/>
      <c r="BK78" s="54" t="s">
        <v>67</v>
      </c>
      <c r="BL78" s="54"/>
      <c r="BM78" s="52" t="s">
        <v>67</v>
      </c>
      <c r="BN78" s="52"/>
      <c r="BO78" s="52"/>
      <c r="BP78" s="54" t="s">
        <v>67</v>
      </c>
      <c r="BQ78" s="52"/>
      <c r="BR78" s="52" t="s">
        <v>67</v>
      </c>
      <c r="BS78" s="52"/>
      <c r="BT78" s="52" t="s">
        <v>67</v>
      </c>
      <c r="BU78" s="55"/>
    </row>
    <row r="79" spans="1:73" x14ac:dyDescent="0.25">
      <c r="A79" s="4">
        <v>6.9444444444444447E-4</v>
      </c>
      <c r="B79" s="3" t="s">
        <v>30</v>
      </c>
      <c r="C79" s="17"/>
      <c r="D79" s="11">
        <f>D77+$A79</f>
        <v>0.2631944444444444</v>
      </c>
      <c r="E79" s="11">
        <f>E39+5/1440</f>
        <v>0.28194444444444433</v>
      </c>
      <c r="F79" s="11">
        <f>F77+$A79</f>
        <v>0.27569444444444435</v>
      </c>
      <c r="G79" s="11">
        <f>F79</f>
        <v>0.27569444444444435</v>
      </c>
      <c r="H79" s="11"/>
      <c r="I79" s="22"/>
      <c r="J79" s="22"/>
      <c r="K79" s="10"/>
      <c r="L79" s="22">
        <f>L77+$A79</f>
        <v>0.33230994152046761</v>
      </c>
      <c r="M79" s="22">
        <f>M77+2/1440</f>
        <v>0.34480994152046757</v>
      </c>
      <c r="N79" s="10"/>
      <c r="O79" s="10"/>
      <c r="P79" s="11">
        <f>P77+$A79</f>
        <v>0.36944444444444446</v>
      </c>
      <c r="Q79" s="11">
        <f>P79</f>
        <v>0.36944444444444446</v>
      </c>
      <c r="R79" s="11">
        <f>R77+$A79</f>
        <v>0.45277777777777778</v>
      </c>
      <c r="S79" s="11"/>
      <c r="T79" s="11" t="s">
        <v>67</v>
      </c>
      <c r="U79" s="10"/>
      <c r="V79" s="22">
        <f>V77+2/1440</f>
        <v>0.53124999999999989</v>
      </c>
      <c r="W79" s="22"/>
      <c r="X79" s="11">
        <f>X77+$A79</f>
        <v>0.53611111111111109</v>
      </c>
      <c r="Y79" s="11">
        <f>X79</f>
        <v>0.53611111111111109</v>
      </c>
      <c r="Z79" s="11">
        <f>Z39+5/1440</f>
        <v>0.54722222222222205</v>
      </c>
      <c r="AA79" s="10"/>
      <c r="AB79" s="10"/>
      <c r="AC79" s="11" t="s">
        <v>67</v>
      </c>
      <c r="AD79" s="22">
        <f>AD39+5/1440</f>
        <v>0.58472222222222214</v>
      </c>
      <c r="AE79" s="119">
        <f>AE77+2/1440</f>
        <v>0.58541666666666659</v>
      </c>
      <c r="AF79" s="22">
        <f>AF77+$A79</f>
        <v>0.61944444444444435</v>
      </c>
      <c r="AG79" s="22">
        <f>AF79</f>
        <v>0.61944444444444435</v>
      </c>
      <c r="AH79" s="11">
        <f>AH77+2/1440</f>
        <v>0.64097222222222217</v>
      </c>
      <c r="AI79" s="11"/>
      <c r="AJ79" s="11" t="s">
        <v>67</v>
      </c>
      <c r="AK79" s="11">
        <f>AK77+$A79</f>
        <v>0.66111111111111109</v>
      </c>
      <c r="AL79" s="22">
        <f>AK79</f>
        <v>0.66111111111111109</v>
      </c>
      <c r="AM79" s="22">
        <f>AM77+$A79</f>
        <v>0.67083333333333328</v>
      </c>
      <c r="AN79" s="10"/>
      <c r="AO79" s="22">
        <f>AO77+$A79</f>
        <v>0.70277777777777772</v>
      </c>
      <c r="AP79" s="22">
        <f>AO79</f>
        <v>0.70277777777777772</v>
      </c>
      <c r="AQ79" s="120">
        <f>AQ77+$A79</f>
        <v>0.71180555555555547</v>
      </c>
      <c r="AR79" s="22">
        <f>AR77+$A79</f>
        <v>0.74444444444444435</v>
      </c>
      <c r="AS79" s="22">
        <f>AR79</f>
        <v>0.74444444444444435</v>
      </c>
      <c r="AT79" s="120">
        <f>AT77+$A79</f>
        <v>0.7569444444444442</v>
      </c>
      <c r="AU79" s="22">
        <f>AU77+$A79</f>
        <v>0.78611111111111098</v>
      </c>
      <c r="AV79" s="22">
        <f>AV77+$A79</f>
        <v>0.82777777777777761</v>
      </c>
      <c r="AW79" s="22"/>
      <c r="AX79" s="21"/>
      <c r="AY79" s="32"/>
      <c r="AZ79" s="11">
        <f t="shared" ref="AZ79" si="58">AZ77+$A79</f>
        <v>0.33611111111111097</v>
      </c>
      <c r="BA79" s="11">
        <f>BL79</f>
        <v>0.37152777777777773</v>
      </c>
      <c r="BB79" s="11">
        <f t="shared" ref="BB79:BR79" si="59">BB77+$A79</f>
        <v>0.45277777777777767</v>
      </c>
      <c r="BC79" s="11">
        <f>BA79+120/1440</f>
        <v>0.45486111111111105</v>
      </c>
      <c r="BD79" s="11">
        <f>BC79+120/1440</f>
        <v>0.53819444444444442</v>
      </c>
      <c r="BE79" s="11">
        <f t="shared" si="59"/>
        <v>0.58472222222222214</v>
      </c>
      <c r="BF79" s="11">
        <f>BD79+120/1440</f>
        <v>0.62152777777777779</v>
      </c>
      <c r="BG79" s="11">
        <f t="shared" si="59"/>
        <v>0.70277777777777772</v>
      </c>
      <c r="BH79" s="11">
        <f>BF79+120/1440</f>
        <v>0.70486111111111116</v>
      </c>
      <c r="BI79" s="22">
        <f t="shared" si="59"/>
        <v>0.82777777777777772</v>
      </c>
      <c r="BJ79" s="32"/>
      <c r="BK79" s="11">
        <f t="shared" ref="BK79" si="60">BK77+$A79</f>
        <v>0.32777777777777767</v>
      </c>
      <c r="BL79" s="138">
        <v>0.37152777777777773</v>
      </c>
      <c r="BM79" s="11">
        <f t="shared" si="59"/>
        <v>0.45277777777777767</v>
      </c>
      <c r="BN79" s="11">
        <f>BL79+120/1440</f>
        <v>0.45486111111111105</v>
      </c>
      <c r="BO79" s="11">
        <f>BN79+120/1440</f>
        <v>0.53819444444444442</v>
      </c>
      <c r="BP79" s="11">
        <f t="shared" si="59"/>
        <v>0.57777777777777761</v>
      </c>
      <c r="BQ79" s="11">
        <f>BO79+120/1440</f>
        <v>0.62152777777777779</v>
      </c>
      <c r="BR79" s="11">
        <f t="shared" si="59"/>
        <v>0.70277777777777761</v>
      </c>
      <c r="BS79" s="11">
        <f>BQ79+120/1440</f>
        <v>0.70486111111111116</v>
      </c>
      <c r="BT79" s="11">
        <f t="shared" ref="BT79" si="61">BT77+$A79</f>
        <v>0.82777777777777761</v>
      </c>
      <c r="BU79" s="33"/>
    </row>
    <row r="80" spans="1:73" x14ac:dyDescent="0.25">
      <c r="A80" s="4">
        <v>6.9444444444444447E-4</v>
      </c>
      <c r="B80" s="45" t="s">
        <v>31</v>
      </c>
      <c r="C80" s="72"/>
      <c r="D80" s="52">
        <f t="shared" ref="D80:D96" si="62">D79+$A80</f>
        <v>0.26388888888888884</v>
      </c>
      <c r="E80" s="52">
        <f>E79+$A80</f>
        <v>0.28263888888888877</v>
      </c>
      <c r="F80" s="54"/>
      <c r="G80" s="52">
        <f>G79+$A80</f>
        <v>0.2763888888888888</v>
      </c>
      <c r="H80" s="52"/>
      <c r="I80" s="54"/>
      <c r="J80" s="54"/>
      <c r="K80" s="46"/>
      <c r="L80" s="46"/>
      <c r="M80" s="46"/>
      <c r="N80" s="46"/>
      <c r="O80" s="46"/>
      <c r="P80" s="47"/>
      <c r="Q80" s="52">
        <f t="shared" ref="Q80:R84" si="63">Q79+$A80</f>
        <v>0.37013888888888891</v>
      </c>
      <c r="R80" s="52">
        <f t="shared" si="63"/>
        <v>0.45347222222222222</v>
      </c>
      <c r="S80" s="52"/>
      <c r="T80" s="52">
        <f>T78+$A80+1/1440</f>
        <v>0.48055555555555557</v>
      </c>
      <c r="U80" s="46"/>
      <c r="V80" s="49">
        <f>V79+$A80</f>
        <v>0.53194444444444433</v>
      </c>
      <c r="W80" s="54"/>
      <c r="X80" s="46"/>
      <c r="Y80" s="52">
        <f>Y79+$A80</f>
        <v>0.53680555555555554</v>
      </c>
      <c r="Z80" s="46"/>
      <c r="AA80" s="46"/>
      <c r="AB80" s="46"/>
      <c r="AC80" s="75">
        <f>AC78+$A80+1/1440</f>
        <v>0.5645833333333331</v>
      </c>
      <c r="AD80" s="48"/>
      <c r="AE80" s="46"/>
      <c r="AF80" s="52"/>
      <c r="AG80" s="54">
        <f t="shared" ref="AG80:AH84" si="64">AG79+$A80</f>
        <v>0.6201388888888888</v>
      </c>
      <c r="AH80" s="52">
        <f t="shared" si="64"/>
        <v>0.64166666666666661</v>
      </c>
      <c r="AI80" s="52"/>
      <c r="AJ80" s="75">
        <f>AJ78+$A80+1/1440</f>
        <v>0.65694444444444444</v>
      </c>
      <c r="AK80" s="52"/>
      <c r="AL80" s="54">
        <f>AL79+$A80</f>
        <v>0.66180555555555554</v>
      </c>
      <c r="AM80" s="52"/>
      <c r="AN80" s="46"/>
      <c r="AO80" s="48"/>
      <c r="AP80" s="54">
        <f>AP79+$A80</f>
        <v>0.70347222222222217</v>
      </c>
      <c r="AQ80" s="46"/>
      <c r="AR80" s="46"/>
      <c r="AS80" s="54">
        <f>AS79+$A80</f>
        <v>0.7451388888888888</v>
      </c>
      <c r="AT80" s="46"/>
      <c r="AU80" s="48"/>
      <c r="AV80" s="48"/>
      <c r="AW80" s="48"/>
      <c r="AX80" s="48"/>
      <c r="AY80" s="73"/>
      <c r="AZ80" s="52"/>
      <c r="BA80" s="54">
        <f>BA79+$A80</f>
        <v>0.37222222222222218</v>
      </c>
      <c r="BB80" s="52"/>
      <c r="BC80" s="54">
        <f>BC79+$A80</f>
        <v>0.45555555555555549</v>
      </c>
      <c r="BD80" s="54">
        <f>BD79+$A80</f>
        <v>0.53888888888888886</v>
      </c>
      <c r="BE80" s="52"/>
      <c r="BF80" s="54">
        <f>BF79+$A80</f>
        <v>0.62222222222222223</v>
      </c>
      <c r="BG80" s="52"/>
      <c r="BH80" s="54">
        <f>BH79+$A80</f>
        <v>0.7055555555555556</v>
      </c>
      <c r="BI80" s="54"/>
      <c r="BJ80" s="73"/>
      <c r="BK80" s="52"/>
      <c r="BL80" s="54">
        <f>BL79+$A80</f>
        <v>0.37222222222222218</v>
      </c>
      <c r="BM80" s="52"/>
      <c r="BN80" s="54">
        <f>BN79+$A80</f>
        <v>0.45555555555555549</v>
      </c>
      <c r="BO80" s="54">
        <f>BO79+$A80</f>
        <v>0.53888888888888886</v>
      </c>
      <c r="BP80" s="52"/>
      <c r="BQ80" s="54">
        <f>BQ79+$A80</f>
        <v>0.62222222222222223</v>
      </c>
      <c r="BR80" s="52"/>
      <c r="BS80" s="54">
        <f>BS79+$A80</f>
        <v>0.7055555555555556</v>
      </c>
      <c r="BT80" s="74"/>
      <c r="BU80" s="55"/>
    </row>
    <row r="81" spans="1:73" x14ac:dyDescent="0.25">
      <c r="A81" s="4">
        <v>6.9444444444444447E-4</v>
      </c>
      <c r="B81" s="3" t="s">
        <v>32</v>
      </c>
      <c r="C81" s="17"/>
      <c r="D81" s="11">
        <f t="shared" si="62"/>
        <v>0.26458333333333328</v>
      </c>
      <c r="E81" s="11">
        <f>E80+$A81</f>
        <v>0.28333333333333321</v>
      </c>
      <c r="F81" s="22"/>
      <c r="G81" s="11">
        <f>G80+$A81</f>
        <v>0.27708333333333324</v>
      </c>
      <c r="H81" s="11"/>
      <c r="I81" s="11"/>
      <c r="J81" s="11"/>
      <c r="K81" s="10"/>
      <c r="L81" s="6"/>
      <c r="M81" s="10"/>
      <c r="N81" s="10"/>
      <c r="O81" s="10"/>
      <c r="P81" s="6"/>
      <c r="Q81" s="11">
        <f t="shared" si="63"/>
        <v>0.37083333333333335</v>
      </c>
      <c r="R81" s="11">
        <f t="shared" si="63"/>
        <v>0.45416666666666666</v>
      </c>
      <c r="S81" s="11"/>
      <c r="T81" s="11">
        <f>T80+$A81</f>
        <v>0.48125000000000001</v>
      </c>
      <c r="U81" s="10"/>
      <c r="V81" s="7">
        <f>V80+$A81</f>
        <v>0.53263888888888877</v>
      </c>
      <c r="W81" s="22"/>
      <c r="X81" s="10"/>
      <c r="Y81" s="11">
        <f>Y80+$A81</f>
        <v>0.53749999999999998</v>
      </c>
      <c r="Z81" s="10"/>
      <c r="AA81" s="10"/>
      <c r="AB81" s="10"/>
      <c r="AC81" s="7">
        <f>AC80+$A81</f>
        <v>0.56527777777777755</v>
      </c>
      <c r="AD81" s="21"/>
      <c r="AE81" s="10"/>
      <c r="AF81" s="11"/>
      <c r="AG81" s="22">
        <f t="shared" si="64"/>
        <v>0.62083333333333324</v>
      </c>
      <c r="AH81" s="11">
        <f t="shared" si="64"/>
        <v>0.64236111111111105</v>
      </c>
      <c r="AI81" s="11"/>
      <c r="AJ81" s="22">
        <f>AJ80+$A81</f>
        <v>0.65763888888888888</v>
      </c>
      <c r="AK81" s="11"/>
      <c r="AL81" s="22">
        <f>AL80+$A81</f>
        <v>0.66249999999999998</v>
      </c>
      <c r="AM81" s="11"/>
      <c r="AN81" s="10"/>
      <c r="AO81" s="21"/>
      <c r="AP81" s="22">
        <f>AP80+$A81</f>
        <v>0.70416666666666661</v>
      </c>
      <c r="AQ81" s="10"/>
      <c r="AR81" s="10"/>
      <c r="AS81" s="22">
        <f>AS80+$A81</f>
        <v>0.74583333333333324</v>
      </c>
      <c r="AT81" s="10"/>
      <c r="AU81" s="21"/>
      <c r="AV81" s="21"/>
      <c r="AW81" s="21"/>
      <c r="AX81" s="21"/>
      <c r="AY81" s="32"/>
      <c r="AZ81" s="11"/>
      <c r="BA81" s="22">
        <f>BA80+$A81-1/1440</f>
        <v>0.37222222222222218</v>
      </c>
      <c r="BB81" s="11"/>
      <c r="BC81" s="22">
        <f>BC80+$A81-1/1440</f>
        <v>0.45555555555555549</v>
      </c>
      <c r="BD81" s="22">
        <f>BD80+$A81-1/1440</f>
        <v>0.53888888888888886</v>
      </c>
      <c r="BE81" s="11"/>
      <c r="BF81" s="22">
        <f>BF80+$A81-1/1440</f>
        <v>0.62222222222222223</v>
      </c>
      <c r="BG81" s="11"/>
      <c r="BH81" s="22">
        <f>BH80+$A81-1/1440</f>
        <v>0.7055555555555556</v>
      </c>
      <c r="BI81" s="22"/>
      <c r="BJ81" s="32"/>
      <c r="BK81" s="11"/>
      <c r="BL81" s="22">
        <f>BL80+$A81-1/1440</f>
        <v>0.37222222222222218</v>
      </c>
      <c r="BM81" s="11"/>
      <c r="BN81" s="22">
        <f>BN80+$A81-1/1440</f>
        <v>0.45555555555555549</v>
      </c>
      <c r="BO81" s="22">
        <f>BO80+$A81-1/1440</f>
        <v>0.53888888888888886</v>
      </c>
      <c r="BP81" s="11"/>
      <c r="BQ81" s="22">
        <f>BQ80+$A81-1/1440</f>
        <v>0.62222222222222223</v>
      </c>
      <c r="BR81" s="11"/>
      <c r="BS81" s="22">
        <f>BS80+$A81-1/1440</f>
        <v>0.7055555555555556</v>
      </c>
      <c r="BT81" s="37"/>
      <c r="BU81" s="33"/>
    </row>
    <row r="82" spans="1:73" x14ac:dyDescent="0.25">
      <c r="A82" s="4">
        <v>6.9444444444444447E-4</v>
      </c>
      <c r="B82" s="45" t="s">
        <v>33</v>
      </c>
      <c r="C82" s="72"/>
      <c r="D82" s="52">
        <f t="shared" si="62"/>
        <v>0.26527777777777772</v>
      </c>
      <c r="E82" s="52">
        <f>E81+$A82</f>
        <v>0.28402777777777766</v>
      </c>
      <c r="F82" s="54"/>
      <c r="G82" s="52">
        <f>G81+$A82</f>
        <v>0.27777777777777768</v>
      </c>
      <c r="H82" s="52"/>
      <c r="I82" s="52"/>
      <c r="J82" s="52"/>
      <c r="K82" s="46"/>
      <c r="L82" s="47"/>
      <c r="M82" s="46"/>
      <c r="N82" s="46"/>
      <c r="O82" s="46"/>
      <c r="P82" s="47"/>
      <c r="Q82" s="52">
        <f t="shared" si="63"/>
        <v>0.37152777777777779</v>
      </c>
      <c r="R82" s="52">
        <f t="shared" si="63"/>
        <v>0.4548611111111111</v>
      </c>
      <c r="S82" s="52"/>
      <c r="T82" s="52">
        <f>T81+$A82</f>
        <v>0.48194444444444445</v>
      </c>
      <c r="U82" s="46"/>
      <c r="V82" s="49">
        <f>V81+$A82</f>
        <v>0.53333333333333321</v>
      </c>
      <c r="W82" s="54"/>
      <c r="X82" s="46"/>
      <c r="Y82" s="52">
        <f>Y81+$A82</f>
        <v>0.53819444444444442</v>
      </c>
      <c r="Z82" s="46"/>
      <c r="AA82" s="46"/>
      <c r="AB82" s="46"/>
      <c r="AC82" s="49">
        <f>AC81+$A82</f>
        <v>0.56597222222222199</v>
      </c>
      <c r="AD82" s="48"/>
      <c r="AE82" s="46"/>
      <c r="AF82" s="52"/>
      <c r="AG82" s="54">
        <f t="shared" si="64"/>
        <v>0.62152777777777768</v>
      </c>
      <c r="AH82" s="52">
        <f t="shared" si="64"/>
        <v>0.64305555555555549</v>
      </c>
      <c r="AI82" s="52"/>
      <c r="AJ82" s="54">
        <f>AJ81+$A82</f>
        <v>0.65833333333333333</v>
      </c>
      <c r="AK82" s="52"/>
      <c r="AL82" s="54">
        <f>AL81+$A82</f>
        <v>0.66319444444444442</v>
      </c>
      <c r="AM82" s="52"/>
      <c r="AN82" s="46"/>
      <c r="AO82" s="48"/>
      <c r="AP82" s="54">
        <f>AP81+$A82</f>
        <v>0.70486111111111105</v>
      </c>
      <c r="AQ82" s="46"/>
      <c r="AR82" s="46"/>
      <c r="AS82" s="54">
        <f>AS81+$A82</f>
        <v>0.74652777777777768</v>
      </c>
      <c r="AT82" s="46"/>
      <c r="AU82" s="48"/>
      <c r="AV82" s="48"/>
      <c r="AW82" s="48"/>
      <c r="AX82" s="48"/>
      <c r="AY82" s="73"/>
      <c r="AZ82" s="52"/>
      <c r="BA82" s="54">
        <f>BA81+$A82</f>
        <v>0.37291666666666662</v>
      </c>
      <c r="BB82" s="52"/>
      <c r="BC82" s="54">
        <f t="shared" ref="BC82:BD84" si="65">BC81+$A82</f>
        <v>0.45624999999999993</v>
      </c>
      <c r="BD82" s="54">
        <f t="shared" si="65"/>
        <v>0.5395833333333333</v>
      </c>
      <c r="BE82" s="52"/>
      <c r="BF82" s="54">
        <f>BF81+$A82</f>
        <v>0.62291666666666667</v>
      </c>
      <c r="BG82" s="52"/>
      <c r="BH82" s="54">
        <f>BH81+$A82</f>
        <v>0.70625000000000004</v>
      </c>
      <c r="BI82" s="54"/>
      <c r="BJ82" s="73"/>
      <c r="BK82" s="52"/>
      <c r="BL82" s="54">
        <f>BL81+$A82</f>
        <v>0.37291666666666662</v>
      </c>
      <c r="BM82" s="52"/>
      <c r="BN82" s="54">
        <f t="shared" ref="BN82:BO84" si="66">BN81+$A82</f>
        <v>0.45624999999999993</v>
      </c>
      <c r="BO82" s="54">
        <f t="shared" si="66"/>
        <v>0.5395833333333333</v>
      </c>
      <c r="BP82" s="52"/>
      <c r="BQ82" s="54">
        <f>BQ81+$A82</f>
        <v>0.62291666666666667</v>
      </c>
      <c r="BR82" s="52"/>
      <c r="BS82" s="54">
        <f>BS81+$A82</f>
        <v>0.70625000000000004</v>
      </c>
      <c r="BT82" s="74"/>
      <c r="BU82" s="55"/>
    </row>
    <row r="83" spans="1:73" x14ac:dyDescent="0.25">
      <c r="A83" s="4">
        <v>1.3888888888888889E-3</v>
      </c>
      <c r="B83" s="3" t="s">
        <v>34</v>
      </c>
      <c r="C83" s="17"/>
      <c r="D83" s="11">
        <f t="shared" si="62"/>
        <v>0.26666666666666661</v>
      </c>
      <c r="E83" s="11">
        <f>E82+$A83</f>
        <v>0.28541666666666654</v>
      </c>
      <c r="F83" s="22"/>
      <c r="G83" s="11">
        <f>G82+$A83</f>
        <v>0.27916666666666656</v>
      </c>
      <c r="H83" s="11"/>
      <c r="I83" s="11"/>
      <c r="J83" s="11"/>
      <c r="K83" s="10"/>
      <c r="L83" s="6"/>
      <c r="M83" s="10"/>
      <c r="N83" s="10"/>
      <c r="O83" s="10"/>
      <c r="P83" s="6"/>
      <c r="Q83" s="11">
        <f t="shared" si="63"/>
        <v>0.37291666666666667</v>
      </c>
      <c r="R83" s="11">
        <f t="shared" si="63"/>
        <v>0.45624999999999999</v>
      </c>
      <c r="S83" s="11"/>
      <c r="T83" s="11">
        <f>T82+$A83</f>
        <v>0.48333333333333334</v>
      </c>
      <c r="U83" s="10"/>
      <c r="V83" s="7">
        <f>V82+$A83</f>
        <v>0.5347222222222221</v>
      </c>
      <c r="W83" s="22"/>
      <c r="X83" s="10"/>
      <c r="Y83" s="11">
        <f>Y82+$A83</f>
        <v>0.5395833333333333</v>
      </c>
      <c r="Z83" s="10"/>
      <c r="AA83" s="10"/>
      <c r="AB83" s="10"/>
      <c r="AC83" s="7">
        <f>AC82+$A83</f>
        <v>0.56736111111111087</v>
      </c>
      <c r="AD83" s="21"/>
      <c r="AE83" s="10"/>
      <c r="AF83" s="11"/>
      <c r="AG83" s="22">
        <f t="shared" si="64"/>
        <v>0.62291666666666656</v>
      </c>
      <c r="AH83" s="11">
        <f t="shared" si="64"/>
        <v>0.64444444444444438</v>
      </c>
      <c r="AI83" s="11"/>
      <c r="AJ83" s="22">
        <f>AJ82+$A83</f>
        <v>0.65972222222222221</v>
      </c>
      <c r="AK83" s="11"/>
      <c r="AL83" s="22">
        <f>AL82+$A83</f>
        <v>0.6645833333333333</v>
      </c>
      <c r="AM83" s="11"/>
      <c r="AN83" s="10"/>
      <c r="AO83" s="21"/>
      <c r="AP83" s="22">
        <f>AP82+$A83</f>
        <v>0.70624999999999993</v>
      </c>
      <c r="AQ83" s="10"/>
      <c r="AR83" s="10"/>
      <c r="AS83" s="22">
        <f>AS82+$A83</f>
        <v>0.74791666666666656</v>
      </c>
      <c r="AT83" s="10"/>
      <c r="AU83" s="21"/>
      <c r="AV83" s="21"/>
      <c r="AW83" s="21"/>
      <c r="AX83" s="21"/>
      <c r="AY83" s="32"/>
      <c r="AZ83" s="11"/>
      <c r="BA83" s="22">
        <f>BA82+$A83</f>
        <v>0.3743055555555555</v>
      </c>
      <c r="BB83" s="11"/>
      <c r="BC83" s="22">
        <f t="shared" si="65"/>
        <v>0.45763888888888882</v>
      </c>
      <c r="BD83" s="22">
        <f t="shared" si="65"/>
        <v>0.54097222222222219</v>
      </c>
      <c r="BE83" s="11"/>
      <c r="BF83" s="22">
        <f>BF82+$A83</f>
        <v>0.62430555555555556</v>
      </c>
      <c r="BG83" s="11"/>
      <c r="BH83" s="22">
        <f>BH82+$A83</f>
        <v>0.70763888888888893</v>
      </c>
      <c r="BI83" s="22"/>
      <c r="BJ83" s="32"/>
      <c r="BK83" s="11"/>
      <c r="BL83" s="22">
        <f>BL82+$A83</f>
        <v>0.3743055555555555</v>
      </c>
      <c r="BM83" s="11"/>
      <c r="BN83" s="22">
        <f t="shared" si="66"/>
        <v>0.45763888888888882</v>
      </c>
      <c r="BO83" s="22">
        <f t="shared" si="66"/>
        <v>0.54097222222222219</v>
      </c>
      <c r="BP83" s="11"/>
      <c r="BQ83" s="22">
        <f>BQ82+$A83</f>
        <v>0.62430555555555556</v>
      </c>
      <c r="BR83" s="11"/>
      <c r="BS83" s="22">
        <f>BS82+$A83</f>
        <v>0.70763888888888893</v>
      </c>
      <c r="BT83" s="37"/>
      <c r="BU83" s="33"/>
    </row>
    <row r="84" spans="1:73" x14ac:dyDescent="0.25">
      <c r="A84" s="4">
        <v>6.9444444444444447E-4</v>
      </c>
      <c r="B84" s="45" t="s">
        <v>35</v>
      </c>
      <c r="C84" s="72"/>
      <c r="D84" s="52">
        <f t="shared" si="62"/>
        <v>0.26736111111111105</v>
      </c>
      <c r="E84" s="52">
        <f>E83+$A84</f>
        <v>0.28611111111111098</v>
      </c>
      <c r="F84" s="54"/>
      <c r="G84" s="52">
        <f>G83+$A84</f>
        <v>0.27986111111111101</v>
      </c>
      <c r="H84" s="52"/>
      <c r="I84" s="52"/>
      <c r="J84" s="52"/>
      <c r="K84" s="46"/>
      <c r="L84" s="47"/>
      <c r="M84" s="46"/>
      <c r="N84" s="46"/>
      <c r="O84" s="46"/>
      <c r="P84" s="47"/>
      <c r="Q84" s="52">
        <f t="shared" si="63"/>
        <v>0.37361111111111112</v>
      </c>
      <c r="R84" s="52">
        <f t="shared" si="63"/>
        <v>0.45694444444444443</v>
      </c>
      <c r="S84" s="52"/>
      <c r="T84" s="52">
        <f>T83+$A84</f>
        <v>0.48402777777777778</v>
      </c>
      <c r="U84" s="46"/>
      <c r="V84" s="54">
        <f>V83+$A84</f>
        <v>0.53541666666666654</v>
      </c>
      <c r="W84" s="54"/>
      <c r="X84" s="46"/>
      <c r="Y84" s="52">
        <f>Y83+$A84</f>
        <v>0.54027777777777775</v>
      </c>
      <c r="Z84" s="46"/>
      <c r="AA84" s="46"/>
      <c r="AB84" s="46"/>
      <c r="AC84" s="49">
        <f>AC83+$A84</f>
        <v>0.56805555555555531</v>
      </c>
      <c r="AD84" s="48"/>
      <c r="AE84" s="46"/>
      <c r="AF84" s="52"/>
      <c r="AG84" s="54">
        <f t="shared" si="64"/>
        <v>0.62361111111111101</v>
      </c>
      <c r="AH84" s="52">
        <f t="shared" si="64"/>
        <v>0.64513888888888882</v>
      </c>
      <c r="AI84" s="52"/>
      <c r="AJ84" s="54">
        <f>AJ83+$A84</f>
        <v>0.66041666666666665</v>
      </c>
      <c r="AK84" s="52"/>
      <c r="AL84" s="54">
        <f>AL83+$A84</f>
        <v>0.66527777777777775</v>
      </c>
      <c r="AM84" s="52"/>
      <c r="AN84" s="46"/>
      <c r="AO84" s="48"/>
      <c r="AP84" s="54">
        <f>AP83+$A84</f>
        <v>0.70694444444444438</v>
      </c>
      <c r="AQ84" s="46"/>
      <c r="AR84" s="46"/>
      <c r="AS84" s="54">
        <f>AS83+$A84</f>
        <v>0.74861111111111101</v>
      </c>
      <c r="AT84" s="46"/>
      <c r="AU84" s="48"/>
      <c r="AV84" s="48"/>
      <c r="AW84" s="48"/>
      <c r="AX84" s="48"/>
      <c r="AY84" s="73"/>
      <c r="AZ84" s="52"/>
      <c r="BA84" s="54">
        <f>BA83+$A84</f>
        <v>0.37499999999999994</v>
      </c>
      <c r="BB84" s="52"/>
      <c r="BC84" s="54">
        <f t="shared" si="65"/>
        <v>0.45833333333333326</v>
      </c>
      <c r="BD84" s="54">
        <f t="shared" si="65"/>
        <v>0.54166666666666663</v>
      </c>
      <c r="BE84" s="52"/>
      <c r="BF84" s="54">
        <f>BF83+$A84</f>
        <v>0.625</v>
      </c>
      <c r="BG84" s="52"/>
      <c r="BH84" s="54">
        <f>BH83+$A84</f>
        <v>0.70833333333333337</v>
      </c>
      <c r="BI84" s="54"/>
      <c r="BJ84" s="73"/>
      <c r="BK84" s="52"/>
      <c r="BL84" s="54">
        <f>BL83+$A84</f>
        <v>0.37499999999999994</v>
      </c>
      <c r="BM84" s="52"/>
      <c r="BN84" s="54">
        <f t="shared" si="66"/>
        <v>0.45833333333333326</v>
      </c>
      <c r="BO84" s="54">
        <f t="shared" si="66"/>
        <v>0.54166666666666663</v>
      </c>
      <c r="BP84" s="52"/>
      <c r="BQ84" s="54">
        <f>BQ83+$A84</f>
        <v>0.625</v>
      </c>
      <c r="BR84" s="52"/>
      <c r="BS84" s="54">
        <f>BS83+$A84</f>
        <v>0.70833333333333337</v>
      </c>
      <c r="BT84" s="74"/>
      <c r="BU84" s="55"/>
    </row>
    <row r="85" spans="1:73" x14ac:dyDescent="0.25">
      <c r="B85" s="3" t="s">
        <v>36</v>
      </c>
      <c r="C85" s="17"/>
      <c r="D85" s="11" t="s">
        <v>67</v>
      </c>
      <c r="E85" s="11" t="s">
        <v>67</v>
      </c>
      <c r="F85" s="22"/>
      <c r="G85" s="11" t="s">
        <v>67</v>
      </c>
      <c r="H85" s="11"/>
      <c r="I85" s="11"/>
      <c r="J85" s="11"/>
      <c r="K85" s="10"/>
      <c r="L85" s="6"/>
      <c r="M85" s="10"/>
      <c r="N85" s="10"/>
      <c r="O85" s="10"/>
      <c r="P85" s="6"/>
      <c r="Q85" s="11" t="s">
        <v>67</v>
      </c>
      <c r="R85" s="11" t="s">
        <v>67</v>
      </c>
      <c r="S85" s="11"/>
      <c r="T85" s="11">
        <f>T84+3/1440</f>
        <v>0.4861111111111111</v>
      </c>
      <c r="U85" s="10"/>
      <c r="V85" s="11">
        <f>V84+3/1440</f>
        <v>0.53749999999999987</v>
      </c>
      <c r="W85" s="22">
        <f>V85</f>
        <v>0.53749999999999987</v>
      </c>
      <c r="X85" s="10"/>
      <c r="Y85" s="11" t="s">
        <v>67</v>
      </c>
      <c r="Z85" s="10"/>
      <c r="AA85" s="10"/>
      <c r="AB85" s="10"/>
      <c r="AC85" s="7" t="s">
        <v>67</v>
      </c>
      <c r="AD85" s="21"/>
      <c r="AE85" s="10"/>
      <c r="AF85" s="11"/>
      <c r="AG85" s="22" t="s">
        <v>67</v>
      </c>
      <c r="AH85" s="11" t="s">
        <v>67</v>
      </c>
      <c r="AI85" s="11"/>
      <c r="AJ85" s="22" t="s">
        <v>67</v>
      </c>
      <c r="AK85" s="11"/>
      <c r="AL85" s="22" t="s">
        <v>67</v>
      </c>
      <c r="AM85" s="11"/>
      <c r="AN85" s="10"/>
      <c r="AO85" s="21"/>
      <c r="AP85" s="22" t="s">
        <v>67</v>
      </c>
      <c r="AQ85" s="10"/>
      <c r="AR85" s="10"/>
      <c r="AS85" s="22" t="s">
        <v>67</v>
      </c>
      <c r="AT85" s="10"/>
      <c r="AU85" s="21"/>
      <c r="AV85" s="21"/>
      <c r="AW85" s="21"/>
      <c r="AX85" s="21"/>
      <c r="AY85" s="32"/>
      <c r="AZ85" s="11"/>
      <c r="BA85" s="22" t="s">
        <v>67</v>
      </c>
      <c r="BB85" s="11"/>
      <c r="BC85" s="22" t="s">
        <v>67</v>
      </c>
      <c r="BD85" s="22" t="s">
        <v>67</v>
      </c>
      <c r="BE85" s="11"/>
      <c r="BF85" s="22" t="s">
        <v>67</v>
      </c>
      <c r="BG85" s="21"/>
      <c r="BH85" s="22" t="s">
        <v>67</v>
      </c>
      <c r="BI85" s="22"/>
      <c r="BJ85" s="32"/>
      <c r="BK85" s="11"/>
      <c r="BL85" s="22" t="s">
        <v>67</v>
      </c>
      <c r="BM85" s="11"/>
      <c r="BN85" s="22" t="s">
        <v>67</v>
      </c>
      <c r="BO85" s="22" t="s">
        <v>67</v>
      </c>
      <c r="BP85" s="11"/>
      <c r="BQ85" s="22" t="s">
        <v>67</v>
      </c>
      <c r="BR85" s="21"/>
      <c r="BS85" s="22" t="s">
        <v>67</v>
      </c>
      <c r="BT85" s="37"/>
      <c r="BU85" s="33"/>
    </row>
    <row r="86" spans="1:73" x14ac:dyDescent="0.25">
      <c r="A86" s="4">
        <v>2.7777777777777779E-3</v>
      </c>
      <c r="B86" s="45" t="s">
        <v>37</v>
      </c>
      <c r="C86" s="72"/>
      <c r="D86" s="52">
        <f>D84+$A86</f>
        <v>0.27013888888888882</v>
      </c>
      <c r="E86" s="52">
        <f>E84+$A86</f>
        <v>0.28888888888888875</v>
      </c>
      <c r="F86" s="54"/>
      <c r="G86" s="52">
        <f>G84+$A86</f>
        <v>0.28263888888888877</v>
      </c>
      <c r="H86" s="52"/>
      <c r="I86" s="52"/>
      <c r="J86" s="52"/>
      <c r="K86" s="52">
        <f>'7391 Ri.2'!K19+1/1440</f>
        <v>0.3347222222222222</v>
      </c>
      <c r="L86" s="47"/>
      <c r="M86" s="46"/>
      <c r="N86" s="46"/>
      <c r="O86" s="46"/>
      <c r="P86" s="47"/>
      <c r="Q86" s="52">
        <f>Q84+$A86</f>
        <v>0.37638888888888888</v>
      </c>
      <c r="R86" s="52">
        <f>R84+$A86</f>
        <v>0.4597222222222222</v>
      </c>
      <c r="S86" s="52"/>
      <c r="T86" s="52">
        <f>T85+1/1440</f>
        <v>0.48680555555555555</v>
      </c>
      <c r="U86" s="46"/>
      <c r="V86" s="52"/>
      <c r="W86" s="54">
        <f>W85+1/1440</f>
        <v>0.53819444444444431</v>
      </c>
      <c r="X86" s="46"/>
      <c r="Y86" s="52">
        <f>Y84+$A86</f>
        <v>0.54305555555555551</v>
      </c>
      <c r="Z86" s="46"/>
      <c r="AA86" s="46"/>
      <c r="AB86" s="46"/>
      <c r="AC86" s="49">
        <f>AC84+$A86</f>
        <v>0.57083333333333308</v>
      </c>
      <c r="AD86" s="48"/>
      <c r="AE86" s="46"/>
      <c r="AF86" s="52"/>
      <c r="AG86" s="52">
        <f>AG84+$A86</f>
        <v>0.62638888888888877</v>
      </c>
      <c r="AH86" s="52">
        <f>AH84+$A86</f>
        <v>0.64791666666666659</v>
      </c>
      <c r="AI86" s="52"/>
      <c r="AJ86" s="52">
        <f>AJ84+$A86</f>
        <v>0.66319444444444442</v>
      </c>
      <c r="AK86" s="52"/>
      <c r="AL86" s="52">
        <f>AL84+$A86</f>
        <v>0.66805555555555551</v>
      </c>
      <c r="AM86" s="52"/>
      <c r="AN86" s="46"/>
      <c r="AO86" s="48"/>
      <c r="AP86" s="52">
        <f>AP84+$A86</f>
        <v>0.70972222222222214</v>
      </c>
      <c r="AQ86" s="46"/>
      <c r="AR86" s="46"/>
      <c r="AS86" s="52">
        <f>AS84+$A86</f>
        <v>0.75138888888888877</v>
      </c>
      <c r="AT86" s="46"/>
      <c r="AU86" s="48"/>
      <c r="AV86" s="48"/>
      <c r="AW86" s="48"/>
      <c r="AX86" s="48"/>
      <c r="AY86" s="73"/>
      <c r="AZ86" s="52"/>
      <c r="BA86" s="52">
        <f>BA84+$A86-1/1440</f>
        <v>0.37708333333333327</v>
      </c>
      <c r="BB86" s="52"/>
      <c r="BC86" s="52">
        <f>BC84+$A86-1/1440</f>
        <v>0.46041666666666659</v>
      </c>
      <c r="BD86" s="52">
        <f>BD84+$A86-1/1440</f>
        <v>0.54374999999999996</v>
      </c>
      <c r="BE86" s="52"/>
      <c r="BF86" s="52">
        <f>BF84+$A86-1/1440</f>
        <v>0.62708333333333333</v>
      </c>
      <c r="BG86" s="48"/>
      <c r="BH86" s="52">
        <f>BH84+$A86-1/1440</f>
        <v>0.7104166666666667</v>
      </c>
      <c r="BI86" s="54"/>
      <c r="BJ86" s="73"/>
      <c r="BK86" s="52"/>
      <c r="BL86" s="52">
        <f>BL84+$A86-1/1440</f>
        <v>0.37708333333333327</v>
      </c>
      <c r="BM86" s="52"/>
      <c r="BN86" s="52">
        <f>BN84+$A86-1/1440</f>
        <v>0.46041666666666659</v>
      </c>
      <c r="BO86" s="52">
        <f>BO84+$A86-1/1440</f>
        <v>0.54374999999999996</v>
      </c>
      <c r="BP86" s="52"/>
      <c r="BQ86" s="52">
        <f>BQ84+$A86-1/1440</f>
        <v>0.62708333333333333</v>
      </c>
      <c r="BR86" s="48"/>
      <c r="BS86" s="52">
        <f>BS84+$A86-1/1440</f>
        <v>0.7104166666666667</v>
      </c>
      <c r="BT86" s="74"/>
      <c r="BU86" s="55"/>
    </row>
    <row r="87" spans="1:73" x14ac:dyDescent="0.25">
      <c r="B87" s="3" t="s">
        <v>38</v>
      </c>
      <c r="C87" s="17"/>
      <c r="D87" s="11" t="s">
        <v>67</v>
      </c>
      <c r="E87" s="11" t="s">
        <v>67</v>
      </c>
      <c r="F87" s="22"/>
      <c r="G87" s="11" t="s">
        <v>67</v>
      </c>
      <c r="H87" s="11"/>
      <c r="I87" s="11"/>
      <c r="J87" s="11"/>
      <c r="K87" s="11" t="s">
        <v>67</v>
      </c>
      <c r="L87" s="6"/>
      <c r="M87" s="10"/>
      <c r="N87" s="10"/>
      <c r="O87" s="10"/>
      <c r="P87" s="6"/>
      <c r="Q87" s="11" t="s">
        <v>67</v>
      </c>
      <c r="R87" s="11" t="s">
        <v>67</v>
      </c>
      <c r="S87" s="11"/>
      <c r="T87" s="11">
        <f>T86+5/1440</f>
        <v>0.49027777777777776</v>
      </c>
      <c r="U87" s="10"/>
      <c r="V87" s="11"/>
      <c r="W87" s="22">
        <f>W86+5/1440</f>
        <v>0.54166666666666652</v>
      </c>
      <c r="X87" s="10"/>
      <c r="Y87" s="11" t="s">
        <v>67</v>
      </c>
      <c r="Z87" s="10"/>
      <c r="AA87" s="10"/>
      <c r="AB87" s="10"/>
      <c r="AC87" s="7" t="s">
        <v>67</v>
      </c>
      <c r="AD87" s="21"/>
      <c r="AE87" s="10"/>
      <c r="AF87" s="11"/>
      <c r="AG87" s="11" t="s">
        <v>67</v>
      </c>
      <c r="AH87" s="11" t="s">
        <v>67</v>
      </c>
      <c r="AI87" s="11"/>
      <c r="AJ87" s="11" t="s">
        <v>67</v>
      </c>
      <c r="AK87" s="11"/>
      <c r="AL87" s="11" t="s">
        <v>67</v>
      </c>
      <c r="AM87" s="11"/>
      <c r="AN87" s="10"/>
      <c r="AO87" s="21"/>
      <c r="AP87" s="11" t="s">
        <v>67</v>
      </c>
      <c r="AQ87" s="10"/>
      <c r="AR87" s="10"/>
      <c r="AS87" s="11" t="s">
        <v>67</v>
      </c>
      <c r="AT87" s="10"/>
      <c r="AU87" s="21"/>
      <c r="AV87" s="21"/>
      <c r="AW87" s="21"/>
      <c r="AX87" s="21"/>
      <c r="AY87" s="32"/>
      <c r="AZ87" s="11"/>
      <c r="BA87" s="11" t="s">
        <v>67</v>
      </c>
      <c r="BB87" s="11"/>
      <c r="BC87" s="11" t="s">
        <v>67</v>
      </c>
      <c r="BD87" s="11" t="s">
        <v>67</v>
      </c>
      <c r="BE87" s="11"/>
      <c r="BF87" s="11" t="s">
        <v>67</v>
      </c>
      <c r="BG87" s="21"/>
      <c r="BH87" s="11" t="s">
        <v>67</v>
      </c>
      <c r="BI87" s="22"/>
      <c r="BJ87" s="32"/>
      <c r="BK87" s="11"/>
      <c r="BL87" s="11" t="s">
        <v>67</v>
      </c>
      <c r="BM87" s="11"/>
      <c r="BN87" s="11" t="s">
        <v>67</v>
      </c>
      <c r="BO87" s="11" t="s">
        <v>67</v>
      </c>
      <c r="BP87" s="11"/>
      <c r="BQ87" s="11" t="s">
        <v>67</v>
      </c>
      <c r="BR87" s="21"/>
      <c r="BS87" s="11" t="s">
        <v>67</v>
      </c>
      <c r="BT87" s="37"/>
      <c r="BU87" s="33"/>
    </row>
    <row r="88" spans="1:73" x14ac:dyDescent="0.25">
      <c r="A88" s="4">
        <v>2.7777777777777779E-3</v>
      </c>
      <c r="B88" s="45" t="s">
        <v>39</v>
      </c>
      <c r="C88" s="72"/>
      <c r="D88" s="52">
        <f>D86+$A88</f>
        <v>0.27291666666666659</v>
      </c>
      <c r="E88" s="52">
        <f>E86+$A88</f>
        <v>0.29166666666666652</v>
      </c>
      <c r="F88" s="54"/>
      <c r="G88" s="52">
        <f>G86+$A88</f>
        <v>0.28541666666666654</v>
      </c>
      <c r="H88" s="52"/>
      <c r="I88" s="52"/>
      <c r="J88" s="52"/>
      <c r="K88" s="52" t="s">
        <v>67</v>
      </c>
      <c r="L88" s="47"/>
      <c r="M88" s="46"/>
      <c r="N88" s="46"/>
      <c r="O88" s="46"/>
      <c r="P88" s="47"/>
      <c r="Q88" s="52">
        <f>Q86+$A88</f>
        <v>0.37916666666666665</v>
      </c>
      <c r="R88" s="52">
        <f>R86+$A88</f>
        <v>0.46249999999999997</v>
      </c>
      <c r="S88" s="52"/>
      <c r="T88" s="52">
        <f>T87+3/1440</f>
        <v>0.49236111111111108</v>
      </c>
      <c r="U88" s="46"/>
      <c r="V88" s="52"/>
      <c r="W88" s="54">
        <f>W87+3/1440</f>
        <v>0.54374999999999984</v>
      </c>
      <c r="X88" s="46"/>
      <c r="Y88" s="52">
        <f>Y86+$A88</f>
        <v>0.54583333333333328</v>
      </c>
      <c r="Z88" s="46"/>
      <c r="AA88" s="46"/>
      <c r="AB88" s="46"/>
      <c r="AC88" s="49">
        <f>AC86+$A88</f>
        <v>0.57361111111111085</v>
      </c>
      <c r="AD88" s="48"/>
      <c r="AE88" s="46"/>
      <c r="AF88" s="52"/>
      <c r="AG88" s="52">
        <f>AG86+$A88</f>
        <v>0.62916666666666654</v>
      </c>
      <c r="AH88" s="52">
        <f>AH86+$A88</f>
        <v>0.65069444444444435</v>
      </c>
      <c r="AI88" s="52"/>
      <c r="AJ88" s="52">
        <f>AJ86+$A88</f>
        <v>0.66597222222222219</v>
      </c>
      <c r="AK88" s="52"/>
      <c r="AL88" s="52">
        <f>AL86+$A88</f>
        <v>0.67083333333333328</v>
      </c>
      <c r="AM88" s="52"/>
      <c r="AN88" s="46"/>
      <c r="AO88" s="48"/>
      <c r="AP88" s="52">
        <f>AP86+$A88</f>
        <v>0.71249999999999991</v>
      </c>
      <c r="AQ88" s="46"/>
      <c r="AR88" s="46"/>
      <c r="AS88" s="52">
        <f>AS86+$A88</f>
        <v>0.75416666666666654</v>
      </c>
      <c r="AT88" s="46"/>
      <c r="AU88" s="48"/>
      <c r="AV88" s="48"/>
      <c r="AW88" s="48"/>
      <c r="AX88" s="48"/>
      <c r="AY88" s="73"/>
      <c r="AZ88" s="52"/>
      <c r="BA88" s="52">
        <f>BA86+$A88</f>
        <v>0.37986111111111104</v>
      </c>
      <c r="BB88" s="52"/>
      <c r="BC88" s="52">
        <f>BC86+$A88</f>
        <v>0.46319444444444435</v>
      </c>
      <c r="BD88" s="52">
        <f>BD86+$A88</f>
        <v>0.54652777777777772</v>
      </c>
      <c r="BE88" s="52"/>
      <c r="BF88" s="52">
        <f>BF86+$A88</f>
        <v>0.62986111111111109</v>
      </c>
      <c r="BG88" s="48"/>
      <c r="BH88" s="52">
        <f>BH86+$A88</f>
        <v>0.71319444444444446</v>
      </c>
      <c r="BI88" s="54"/>
      <c r="BJ88" s="73"/>
      <c r="BK88" s="52"/>
      <c r="BL88" s="52">
        <f>BL86+$A88</f>
        <v>0.37986111111111104</v>
      </c>
      <c r="BM88" s="52"/>
      <c r="BN88" s="52">
        <f>BN86+$A88</f>
        <v>0.46319444444444435</v>
      </c>
      <c r="BO88" s="52">
        <f>BO86+$A88</f>
        <v>0.54652777777777772</v>
      </c>
      <c r="BP88" s="52"/>
      <c r="BQ88" s="52">
        <f>BQ86+$A88</f>
        <v>0.62986111111111109</v>
      </c>
      <c r="BR88" s="48"/>
      <c r="BS88" s="52">
        <f>BS86+$A88</f>
        <v>0.71319444444444446</v>
      </c>
      <c r="BT88" s="74"/>
      <c r="BU88" s="55"/>
    </row>
    <row r="89" spans="1:73" x14ac:dyDescent="0.25">
      <c r="A89" s="4"/>
      <c r="B89" s="3" t="s">
        <v>88</v>
      </c>
      <c r="C89" s="17"/>
      <c r="D89" s="11" t="s">
        <v>67</v>
      </c>
      <c r="E89" s="11" t="s">
        <v>67</v>
      </c>
      <c r="F89" s="22"/>
      <c r="G89" s="11" t="s">
        <v>67</v>
      </c>
      <c r="H89" s="11"/>
      <c r="I89" s="11"/>
      <c r="J89" s="11"/>
      <c r="K89" s="11" t="s">
        <v>67</v>
      </c>
      <c r="L89" s="6"/>
      <c r="M89" s="10"/>
      <c r="N89" s="10"/>
      <c r="O89" s="10"/>
      <c r="P89" s="6"/>
      <c r="Q89" s="11" t="s">
        <v>67</v>
      </c>
      <c r="R89" s="11" t="s">
        <v>67</v>
      </c>
      <c r="S89" s="11"/>
      <c r="T89" s="11" t="s">
        <v>67</v>
      </c>
      <c r="U89" s="10"/>
      <c r="V89" s="11"/>
      <c r="W89" s="22">
        <f>W88+1/1440</f>
        <v>0.54444444444444429</v>
      </c>
      <c r="X89" s="10"/>
      <c r="Y89" s="11" t="s">
        <v>67</v>
      </c>
      <c r="Z89" s="10"/>
      <c r="AA89" s="10"/>
      <c r="AB89" s="10"/>
      <c r="AC89" s="11" t="s">
        <v>67</v>
      </c>
      <c r="AD89" s="21"/>
      <c r="AE89" s="10"/>
      <c r="AF89" s="11"/>
      <c r="AG89" s="11" t="s">
        <v>67</v>
      </c>
      <c r="AH89" s="11" t="s">
        <v>67</v>
      </c>
      <c r="AI89" s="11"/>
      <c r="AJ89" s="11" t="s">
        <v>67</v>
      </c>
      <c r="AK89" s="11"/>
      <c r="AL89" s="11" t="s">
        <v>67</v>
      </c>
      <c r="AM89" s="11"/>
      <c r="AN89" s="10"/>
      <c r="AO89" s="21"/>
      <c r="AP89" s="11" t="s">
        <v>67</v>
      </c>
      <c r="AQ89" s="10"/>
      <c r="AR89" s="10"/>
      <c r="AS89" s="11" t="s">
        <v>67</v>
      </c>
      <c r="AT89" s="10"/>
      <c r="AU89" s="21"/>
      <c r="AV89" s="21"/>
      <c r="AW89" s="21"/>
      <c r="AX89" s="21"/>
      <c r="AY89" s="32"/>
      <c r="AZ89" s="11"/>
      <c r="BA89" s="11" t="s">
        <v>67</v>
      </c>
      <c r="BB89" s="11"/>
      <c r="BC89" s="11" t="s">
        <v>67</v>
      </c>
      <c r="BD89" s="11" t="s">
        <v>67</v>
      </c>
      <c r="BE89" s="11"/>
      <c r="BF89" s="11" t="s">
        <v>67</v>
      </c>
      <c r="BG89" s="21"/>
      <c r="BH89" s="11" t="s">
        <v>67</v>
      </c>
      <c r="BI89" s="22"/>
      <c r="BJ89" s="32"/>
      <c r="BK89" s="11"/>
      <c r="BL89" s="11" t="s">
        <v>67</v>
      </c>
      <c r="BM89" s="11"/>
      <c r="BN89" s="11" t="s">
        <v>67</v>
      </c>
      <c r="BO89" s="11" t="s">
        <v>67</v>
      </c>
      <c r="BP89" s="11"/>
      <c r="BQ89" s="11" t="s">
        <v>67</v>
      </c>
      <c r="BR89" s="21"/>
      <c r="BS89" s="11" t="s">
        <v>67</v>
      </c>
      <c r="BT89" s="37"/>
      <c r="BU89" s="33"/>
    </row>
    <row r="90" spans="1:73" x14ac:dyDescent="0.25">
      <c r="B90" s="45" t="s">
        <v>40</v>
      </c>
      <c r="C90" s="72"/>
      <c r="D90" s="52" t="s">
        <v>67</v>
      </c>
      <c r="E90" s="52">
        <f>E88+4/1440</f>
        <v>0.29444444444444429</v>
      </c>
      <c r="F90" s="54"/>
      <c r="G90" s="52" t="s">
        <v>67</v>
      </c>
      <c r="H90" s="52"/>
      <c r="I90" s="52"/>
      <c r="J90" s="52"/>
      <c r="K90" s="52">
        <f>K86+7/1440</f>
        <v>0.33958333333333329</v>
      </c>
      <c r="L90" s="47"/>
      <c r="M90" s="46"/>
      <c r="N90" s="46"/>
      <c r="O90" s="46"/>
      <c r="P90" s="47"/>
      <c r="Q90" s="52" t="s">
        <v>67</v>
      </c>
      <c r="R90" s="52" t="s">
        <v>67</v>
      </c>
      <c r="S90" s="52"/>
      <c r="T90" s="52">
        <f>T91+2/1440</f>
        <v>0.49513888888888885</v>
      </c>
      <c r="U90" s="46"/>
      <c r="V90" s="52"/>
      <c r="W90" s="54">
        <f>W88+2/1440</f>
        <v>0.54513888888888873</v>
      </c>
      <c r="X90" s="46"/>
      <c r="Y90" s="52" t="s">
        <v>67</v>
      </c>
      <c r="Z90" s="46"/>
      <c r="AA90" s="46"/>
      <c r="AB90" s="46"/>
      <c r="AC90" s="75" t="s">
        <v>67</v>
      </c>
      <c r="AD90" s="48"/>
      <c r="AE90" s="46"/>
      <c r="AF90" s="52"/>
      <c r="AG90" s="52" t="s">
        <v>67</v>
      </c>
      <c r="AH90" s="52" t="s">
        <v>67</v>
      </c>
      <c r="AI90" s="52"/>
      <c r="AJ90" s="52" t="s">
        <v>67</v>
      </c>
      <c r="AK90" s="52"/>
      <c r="AL90" s="52" t="s">
        <v>67</v>
      </c>
      <c r="AM90" s="52"/>
      <c r="AN90" s="46"/>
      <c r="AO90" s="48"/>
      <c r="AP90" s="52" t="s">
        <v>67</v>
      </c>
      <c r="AQ90" s="46"/>
      <c r="AR90" s="46"/>
      <c r="AS90" s="52" t="s">
        <v>67</v>
      </c>
      <c r="AT90" s="46"/>
      <c r="AU90" s="48"/>
      <c r="AV90" s="48"/>
      <c r="AW90" s="48"/>
      <c r="AX90" s="48"/>
      <c r="AY90" s="51"/>
      <c r="AZ90" s="52"/>
      <c r="BA90" s="52" t="s">
        <v>67</v>
      </c>
      <c r="BB90" s="52"/>
      <c r="BC90" s="52" t="s">
        <v>67</v>
      </c>
      <c r="BD90" s="52" t="s">
        <v>67</v>
      </c>
      <c r="BE90" s="52"/>
      <c r="BF90" s="52" t="s">
        <v>67</v>
      </c>
      <c r="BG90" s="48"/>
      <c r="BH90" s="52" t="s">
        <v>67</v>
      </c>
      <c r="BI90" s="54"/>
      <c r="BJ90" s="73"/>
      <c r="BK90" s="52"/>
      <c r="BL90" s="52" t="s">
        <v>67</v>
      </c>
      <c r="BM90" s="52"/>
      <c r="BN90" s="52" t="s">
        <v>67</v>
      </c>
      <c r="BO90" s="52" t="s">
        <v>67</v>
      </c>
      <c r="BP90" s="52"/>
      <c r="BQ90" s="52" t="s">
        <v>67</v>
      </c>
      <c r="BR90" s="48"/>
      <c r="BS90" s="52" t="s">
        <v>67</v>
      </c>
      <c r="BT90" s="74"/>
      <c r="BU90" s="55"/>
    </row>
    <row r="91" spans="1:73" x14ac:dyDescent="0.25">
      <c r="B91" s="3" t="s">
        <v>70</v>
      </c>
      <c r="C91" s="17"/>
      <c r="D91" s="11" t="s">
        <v>67</v>
      </c>
      <c r="E91" s="11" t="s">
        <v>67</v>
      </c>
      <c r="F91" s="22"/>
      <c r="G91" s="11">
        <f>G88+3/1440</f>
        <v>0.28749999999999987</v>
      </c>
      <c r="H91" s="11"/>
      <c r="I91" s="11"/>
      <c r="J91" s="11"/>
      <c r="K91" s="11">
        <f>K90+2/1440</f>
        <v>0.34097222222222218</v>
      </c>
      <c r="L91" s="6"/>
      <c r="M91" s="10"/>
      <c r="N91" s="10"/>
      <c r="O91" s="10"/>
      <c r="P91" s="6"/>
      <c r="Q91" s="11">
        <f>Q88+3/1440</f>
        <v>0.38124999999999998</v>
      </c>
      <c r="R91" s="11">
        <f>R88+3/1440</f>
        <v>0.46458333333333329</v>
      </c>
      <c r="S91" s="11">
        <f>R91</f>
        <v>0.46458333333333329</v>
      </c>
      <c r="T91" s="11">
        <f>T88+2/1440</f>
        <v>0.49374999999999997</v>
      </c>
      <c r="U91" s="10"/>
      <c r="V91" s="22"/>
      <c r="W91" s="22"/>
      <c r="X91" s="10"/>
      <c r="Y91" s="11">
        <f>Y88+3/1440</f>
        <v>0.54791666666666661</v>
      </c>
      <c r="Z91" s="10"/>
      <c r="AA91" s="10"/>
      <c r="AB91" s="10"/>
      <c r="AC91" s="20">
        <f>AC88+2/1440</f>
        <v>0.57499999999999973</v>
      </c>
      <c r="AD91" s="21"/>
      <c r="AE91" s="10"/>
      <c r="AF91" s="11"/>
      <c r="AG91" s="11">
        <f>AG88+3/1440</f>
        <v>0.63124999999999987</v>
      </c>
      <c r="AH91" s="11" t="s">
        <v>67</v>
      </c>
      <c r="AI91" s="11"/>
      <c r="AJ91" s="11">
        <f>AJ88+3/1440</f>
        <v>0.66805555555555551</v>
      </c>
      <c r="AK91" s="11"/>
      <c r="AL91" s="11">
        <f>AL88+3/1440</f>
        <v>0.67291666666666661</v>
      </c>
      <c r="AM91" s="11"/>
      <c r="AN91" s="10"/>
      <c r="AO91" s="21"/>
      <c r="AP91" s="11">
        <f>AP88+3/1440</f>
        <v>0.71458333333333324</v>
      </c>
      <c r="AQ91" s="11"/>
      <c r="AR91" s="10"/>
      <c r="AS91" s="11">
        <f>AS88+3/1440</f>
        <v>0.75624999999999987</v>
      </c>
      <c r="AT91" s="11"/>
      <c r="AU91" s="21"/>
      <c r="AV91" s="21"/>
      <c r="AW91" s="21"/>
      <c r="AX91" s="21"/>
      <c r="AY91" s="31"/>
      <c r="AZ91" s="11"/>
      <c r="BA91" s="11">
        <f>BA88+3/1440</f>
        <v>0.38194444444444436</v>
      </c>
      <c r="BB91" s="11"/>
      <c r="BC91" s="11">
        <f>BC88+3/1440</f>
        <v>0.46527777777777768</v>
      </c>
      <c r="BD91" s="11">
        <f>BD88+3/1440</f>
        <v>0.54861111111111105</v>
      </c>
      <c r="BE91" s="11"/>
      <c r="BF91" s="11">
        <f>BF88+3/1440</f>
        <v>0.63194444444444442</v>
      </c>
      <c r="BG91" s="21"/>
      <c r="BH91" s="11">
        <f>BH88+3/1440</f>
        <v>0.71527777777777779</v>
      </c>
      <c r="BI91" s="22"/>
      <c r="BJ91" s="32"/>
      <c r="BK91" s="11"/>
      <c r="BL91" s="11">
        <f>BL88+3/1440</f>
        <v>0.38194444444444436</v>
      </c>
      <c r="BM91" s="11"/>
      <c r="BN91" s="11">
        <f>BN88+3/1440</f>
        <v>0.46527777777777768</v>
      </c>
      <c r="BO91" s="11">
        <f>BO88+3/1440</f>
        <v>0.54861111111111105</v>
      </c>
      <c r="BP91" s="11"/>
      <c r="BQ91" s="11">
        <f>BQ88+3/1440</f>
        <v>0.63194444444444442</v>
      </c>
      <c r="BR91" s="21"/>
      <c r="BS91" s="11">
        <f>BS88+3/1440</f>
        <v>0.71527777777777779</v>
      </c>
      <c r="BT91" s="38"/>
      <c r="BU91" s="33"/>
    </row>
    <row r="92" spans="1:73" x14ac:dyDescent="0.25">
      <c r="A92" s="4">
        <v>1.3888888888888889E-3</v>
      </c>
      <c r="B92" s="45" t="s">
        <v>41</v>
      </c>
      <c r="C92" s="72"/>
      <c r="D92" s="52">
        <f>D88+$A92</f>
        <v>0.27430555555555547</v>
      </c>
      <c r="E92" s="52">
        <f>E90+$A92+2/1440</f>
        <v>0.29722222222222205</v>
      </c>
      <c r="F92" s="52"/>
      <c r="G92" s="52"/>
      <c r="H92" s="52"/>
      <c r="I92" s="52"/>
      <c r="J92" s="52"/>
      <c r="K92" s="46"/>
      <c r="L92" s="47"/>
      <c r="M92" s="46"/>
      <c r="N92" s="46"/>
      <c r="O92" s="46"/>
      <c r="P92" s="47"/>
      <c r="Q92" s="52"/>
      <c r="R92" s="46"/>
      <c r="S92" s="46" t="s">
        <v>67</v>
      </c>
      <c r="T92" s="46"/>
      <c r="U92" s="46"/>
      <c r="V92" s="47"/>
      <c r="W92" s="48"/>
      <c r="X92" s="46"/>
      <c r="Y92" s="52"/>
      <c r="Z92" s="46"/>
      <c r="AA92" s="46"/>
      <c r="AB92" s="46"/>
      <c r="AC92" s="47"/>
      <c r="AD92" s="48"/>
      <c r="AE92" s="46"/>
      <c r="AF92" s="52"/>
      <c r="AG92" s="52"/>
      <c r="AH92" s="52">
        <f>AH88+$A92</f>
        <v>0.65208333333333324</v>
      </c>
      <c r="AI92" s="52"/>
      <c r="AJ92" s="52"/>
      <c r="AK92" s="52"/>
      <c r="AL92" s="52"/>
      <c r="AM92" s="52"/>
      <c r="AN92" s="46"/>
      <c r="AO92" s="48"/>
      <c r="AP92" s="52"/>
      <c r="AQ92" s="46"/>
      <c r="AR92" s="46"/>
      <c r="AS92" s="52"/>
      <c r="AT92" s="46"/>
      <c r="AU92" s="48"/>
      <c r="AV92" s="48"/>
      <c r="AW92" s="48"/>
      <c r="AX92" s="48"/>
      <c r="AY92" s="72"/>
      <c r="AZ92" s="46"/>
      <c r="BA92" s="52"/>
      <c r="BB92" s="52"/>
      <c r="BC92" s="52"/>
      <c r="BD92" s="52"/>
      <c r="BE92" s="48"/>
      <c r="BF92" s="52"/>
      <c r="BG92" s="48"/>
      <c r="BH92" s="52"/>
      <c r="BI92" s="48"/>
      <c r="BJ92" s="72"/>
      <c r="BK92" s="48"/>
      <c r="BL92" s="48"/>
      <c r="BM92" s="52"/>
      <c r="BN92" s="52"/>
      <c r="BO92" s="52"/>
      <c r="BP92" s="48"/>
      <c r="BQ92" s="52"/>
      <c r="BR92" s="48"/>
      <c r="BS92" s="52"/>
      <c r="BT92" s="74"/>
      <c r="BU92" s="50"/>
    </row>
    <row r="93" spans="1:73" x14ac:dyDescent="0.25">
      <c r="A93" s="4">
        <v>2.7777777777777779E-3</v>
      </c>
      <c r="B93" s="3" t="s">
        <v>42</v>
      </c>
      <c r="C93" s="17"/>
      <c r="D93" s="11">
        <f t="shared" si="62"/>
        <v>0.27708333333333324</v>
      </c>
      <c r="E93" s="11">
        <f>E92+$A93</f>
        <v>0.29999999999999982</v>
      </c>
      <c r="F93" s="11"/>
      <c r="G93" s="11"/>
      <c r="H93" s="11"/>
      <c r="I93" s="11"/>
      <c r="J93" s="11"/>
      <c r="K93" s="10"/>
      <c r="L93" s="6"/>
      <c r="M93" s="10"/>
      <c r="N93" s="10"/>
      <c r="O93" s="10"/>
      <c r="P93" s="6"/>
      <c r="Q93" s="11"/>
      <c r="R93" s="10"/>
      <c r="S93" s="11">
        <f>S91+5/1440</f>
        <v>0.4680555555555555</v>
      </c>
      <c r="T93" s="10"/>
      <c r="U93" s="10"/>
      <c r="V93" s="6"/>
      <c r="W93" s="21"/>
      <c r="X93" s="10"/>
      <c r="Y93" s="11"/>
      <c r="Z93" s="10"/>
      <c r="AA93" s="10"/>
      <c r="AB93" s="10"/>
      <c r="AC93" s="6"/>
      <c r="AD93" s="21"/>
      <c r="AE93" s="10"/>
      <c r="AF93" s="11"/>
      <c r="AG93" s="11"/>
      <c r="AH93" s="11">
        <f>AH92+$A93</f>
        <v>0.65486111111111101</v>
      </c>
      <c r="AI93" s="11"/>
      <c r="AJ93" s="11"/>
      <c r="AK93" s="11"/>
      <c r="AL93" s="11"/>
      <c r="AM93" s="11"/>
      <c r="AN93" s="10"/>
      <c r="AO93" s="21"/>
      <c r="AP93" s="11"/>
      <c r="AQ93" s="11"/>
      <c r="AR93" s="10"/>
      <c r="AS93" s="11"/>
      <c r="AT93" s="11"/>
      <c r="AU93" s="21"/>
      <c r="AV93" s="21"/>
      <c r="AW93" s="21"/>
      <c r="AX93" s="21"/>
      <c r="AY93" s="17"/>
      <c r="AZ93" s="10"/>
      <c r="BA93" s="11"/>
      <c r="BB93" s="11"/>
      <c r="BC93" s="11"/>
      <c r="BD93" s="11"/>
      <c r="BE93" s="21"/>
      <c r="BF93" s="11"/>
      <c r="BG93" s="21"/>
      <c r="BH93" s="11"/>
      <c r="BI93" s="21"/>
      <c r="BJ93" s="17"/>
      <c r="BK93" s="21"/>
      <c r="BL93" s="21"/>
      <c r="BM93" s="11"/>
      <c r="BN93" s="11"/>
      <c r="BO93" s="11"/>
      <c r="BP93" s="21"/>
      <c r="BQ93" s="11"/>
      <c r="BR93" s="21"/>
      <c r="BS93" s="11"/>
      <c r="BT93" s="38"/>
      <c r="BU93" s="25"/>
    </row>
    <row r="94" spans="1:73" x14ac:dyDescent="0.25">
      <c r="A94" s="4">
        <v>3.472222222222222E-3</v>
      </c>
      <c r="B94" s="45" t="s">
        <v>43</v>
      </c>
      <c r="C94" s="72"/>
      <c r="D94" s="52">
        <f t="shared" si="62"/>
        <v>0.28055555555555545</v>
      </c>
      <c r="E94" s="52">
        <f>E93+$A94</f>
        <v>0.30347222222222203</v>
      </c>
      <c r="F94" s="52"/>
      <c r="G94" s="52"/>
      <c r="H94" s="52"/>
      <c r="I94" s="52"/>
      <c r="J94" s="52"/>
      <c r="K94" s="46"/>
      <c r="L94" s="47"/>
      <c r="M94" s="46"/>
      <c r="N94" s="46"/>
      <c r="O94" s="46"/>
      <c r="P94" s="47"/>
      <c r="Q94" s="52"/>
      <c r="R94" s="46"/>
      <c r="S94" s="52">
        <f>S93+$A94</f>
        <v>0.47152777777777771</v>
      </c>
      <c r="T94" s="46"/>
      <c r="U94" s="46"/>
      <c r="V94" s="47"/>
      <c r="W94" s="48"/>
      <c r="X94" s="46"/>
      <c r="Y94" s="52"/>
      <c r="Z94" s="46"/>
      <c r="AA94" s="46"/>
      <c r="AB94" s="46"/>
      <c r="AC94" s="47"/>
      <c r="AD94" s="48"/>
      <c r="AE94" s="46"/>
      <c r="AF94" s="52"/>
      <c r="AG94" s="52"/>
      <c r="AH94" s="52">
        <f>AH93+$A94</f>
        <v>0.65833333333333321</v>
      </c>
      <c r="AI94" s="52"/>
      <c r="AJ94" s="52"/>
      <c r="AK94" s="52"/>
      <c r="AL94" s="52"/>
      <c r="AM94" s="52"/>
      <c r="AN94" s="46"/>
      <c r="AO94" s="48"/>
      <c r="AP94" s="52"/>
      <c r="AQ94" s="52"/>
      <c r="AR94" s="46"/>
      <c r="AS94" s="52"/>
      <c r="AT94" s="52"/>
      <c r="AU94" s="48"/>
      <c r="AV94" s="48"/>
      <c r="AW94" s="48"/>
      <c r="AX94" s="48"/>
      <c r="AY94" s="72"/>
      <c r="AZ94" s="46"/>
      <c r="BA94" s="52"/>
      <c r="BB94" s="52"/>
      <c r="BC94" s="52"/>
      <c r="BD94" s="52"/>
      <c r="BE94" s="48"/>
      <c r="BF94" s="52"/>
      <c r="BG94" s="48"/>
      <c r="BH94" s="52"/>
      <c r="BI94" s="48"/>
      <c r="BJ94" s="72"/>
      <c r="BK94" s="48"/>
      <c r="BL94" s="48"/>
      <c r="BM94" s="52"/>
      <c r="BN94" s="52"/>
      <c r="BO94" s="52"/>
      <c r="BP94" s="48"/>
      <c r="BQ94" s="52"/>
      <c r="BR94" s="48"/>
      <c r="BS94" s="52"/>
      <c r="BT94" s="56"/>
      <c r="BU94" s="50"/>
    </row>
    <row r="95" spans="1:73" x14ac:dyDescent="0.25">
      <c r="A95" s="4">
        <v>1.3888888888888889E-3</v>
      </c>
      <c r="B95" s="3" t="s">
        <v>47</v>
      </c>
      <c r="C95" s="17"/>
      <c r="D95" s="11">
        <f t="shared" si="62"/>
        <v>0.28194444444444433</v>
      </c>
      <c r="E95" s="11">
        <f>E94+$A95</f>
        <v>0.30486111111111092</v>
      </c>
      <c r="F95" s="11"/>
      <c r="G95" s="11"/>
      <c r="H95" s="11"/>
      <c r="I95" s="11"/>
      <c r="J95" s="11"/>
      <c r="K95" s="10"/>
      <c r="L95" s="6"/>
      <c r="M95" s="10"/>
      <c r="N95" s="10"/>
      <c r="O95" s="10"/>
      <c r="P95" s="6"/>
      <c r="Q95" s="11"/>
      <c r="R95" s="10"/>
      <c r="S95" s="11">
        <f>S94+$A95</f>
        <v>0.4729166666666666</v>
      </c>
      <c r="T95" s="10"/>
      <c r="U95" s="10"/>
      <c r="V95" s="6"/>
      <c r="W95" s="21"/>
      <c r="X95" s="10"/>
      <c r="Y95" s="11"/>
      <c r="Z95" s="10"/>
      <c r="AA95" s="10"/>
      <c r="AB95" s="10"/>
      <c r="AC95" s="6"/>
      <c r="AD95" s="21"/>
      <c r="AE95" s="10"/>
      <c r="AF95" s="11"/>
      <c r="AG95" s="11"/>
      <c r="AH95" s="11">
        <f>AH94+$A95</f>
        <v>0.6597222222222221</v>
      </c>
      <c r="AI95" s="11"/>
      <c r="AJ95" s="11"/>
      <c r="AK95" s="11"/>
      <c r="AL95" s="11"/>
      <c r="AM95" s="11"/>
      <c r="AN95" s="10"/>
      <c r="AO95" s="21"/>
      <c r="AP95" s="11"/>
      <c r="AQ95" s="11"/>
      <c r="AR95" s="10"/>
      <c r="AS95" s="11"/>
      <c r="AT95" s="11"/>
      <c r="AU95" s="21"/>
      <c r="AV95" s="21"/>
      <c r="AW95" s="21"/>
      <c r="AX95" s="21"/>
      <c r="AY95" s="17"/>
      <c r="AZ95" s="10"/>
      <c r="BA95" s="11"/>
      <c r="BB95" s="11"/>
      <c r="BC95" s="11"/>
      <c r="BD95" s="11"/>
      <c r="BE95" s="21"/>
      <c r="BF95" s="11"/>
      <c r="BG95" s="21"/>
      <c r="BH95" s="11"/>
      <c r="BI95" s="21"/>
      <c r="BJ95" s="17"/>
      <c r="BK95" s="21"/>
      <c r="BL95" s="21"/>
      <c r="BM95" s="11"/>
      <c r="BN95" s="11"/>
      <c r="BO95" s="11"/>
      <c r="BP95" s="21"/>
      <c r="BQ95" s="11"/>
      <c r="BR95" s="21"/>
      <c r="BS95" s="11"/>
      <c r="BT95" s="38"/>
      <c r="BU95" s="25"/>
    </row>
    <row r="96" spans="1:73" x14ac:dyDescent="0.25">
      <c r="A96" s="4">
        <v>1.3888888888888889E-3</v>
      </c>
      <c r="B96" s="45" t="s">
        <v>44</v>
      </c>
      <c r="C96" s="72"/>
      <c r="D96" s="52">
        <f t="shared" si="62"/>
        <v>0.28333333333333321</v>
      </c>
      <c r="E96" s="52">
        <f>E95+$A96</f>
        <v>0.3062499999999998</v>
      </c>
      <c r="F96" s="52"/>
      <c r="G96" s="52"/>
      <c r="H96" s="52"/>
      <c r="I96" s="52"/>
      <c r="J96" s="52"/>
      <c r="K96" s="46"/>
      <c r="L96" s="47"/>
      <c r="M96" s="46"/>
      <c r="N96" s="46"/>
      <c r="O96" s="46"/>
      <c r="P96" s="47"/>
      <c r="Q96" s="52"/>
      <c r="R96" s="46"/>
      <c r="S96" s="52">
        <f>S95+$A96</f>
        <v>0.47430555555555548</v>
      </c>
      <c r="T96" s="46"/>
      <c r="U96" s="46"/>
      <c r="V96" s="47"/>
      <c r="W96" s="48"/>
      <c r="X96" s="46"/>
      <c r="Y96" s="52"/>
      <c r="Z96" s="46"/>
      <c r="AA96" s="46"/>
      <c r="AB96" s="46"/>
      <c r="AC96" s="47"/>
      <c r="AD96" s="48"/>
      <c r="AE96" s="46"/>
      <c r="AF96" s="52"/>
      <c r="AG96" s="52"/>
      <c r="AH96" s="52">
        <f>AH95+$A96</f>
        <v>0.66111111111111098</v>
      </c>
      <c r="AI96" s="52"/>
      <c r="AJ96" s="52"/>
      <c r="AK96" s="52"/>
      <c r="AL96" s="52"/>
      <c r="AM96" s="52"/>
      <c r="AN96" s="46"/>
      <c r="AO96" s="48"/>
      <c r="AP96" s="52"/>
      <c r="AQ96" s="52"/>
      <c r="AR96" s="46"/>
      <c r="AS96" s="52"/>
      <c r="AT96" s="52"/>
      <c r="AU96" s="48"/>
      <c r="AV96" s="48"/>
      <c r="AW96" s="48"/>
      <c r="AX96" s="48"/>
      <c r="AY96" s="72"/>
      <c r="AZ96" s="46"/>
      <c r="BA96" s="52"/>
      <c r="BB96" s="52"/>
      <c r="BC96" s="52"/>
      <c r="BD96" s="52"/>
      <c r="BE96" s="48"/>
      <c r="BF96" s="52"/>
      <c r="BG96" s="48"/>
      <c r="BH96" s="52"/>
      <c r="BI96" s="48"/>
      <c r="BJ96" s="72"/>
      <c r="BK96" s="48"/>
      <c r="BL96" s="48"/>
      <c r="BM96" s="52"/>
      <c r="BN96" s="52"/>
      <c r="BO96" s="52"/>
      <c r="BP96" s="48"/>
      <c r="BQ96" s="52"/>
      <c r="BR96" s="48"/>
      <c r="BS96" s="52"/>
      <c r="BT96" s="56"/>
      <c r="BU96" s="50"/>
    </row>
    <row r="97" spans="1:73" ht="15.75" thickBot="1" x14ac:dyDescent="0.3">
      <c r="A97" s="4">
        <v>3.472222222222222E-3</v>
      </c>
      <c r="B97" s="76" t="s">
        <v>45</v>
      </c>
      <c r="C97" s="77"/>
      <c r="D97" s="78"/>
      <c r="E97" s="80">
        <f>E96+5/1440</f>
        <v>0.30972222222222201</v>
      </c>
      <c r="F97" s="80"/>
      <c r="G97" s="80"/>
      <c r="H97" s="78"/>
      <c r="I97" s="78"/>
      <c r="J97" s="78"/>
      <c r="K97" s="78"/>
      <c r="L97" s="79"/>
      <c r="M97" s="78"/>
      <c r="N97" s="78"/>
      <c r="O97" s="78"/>
      <c r="P97" s="79"/>
      <c r="Q97" s="80"/>
      <c r="R97" s="78"/>
      <c r="S97" s="78"/>
      <c r="T97" s="78"/>
      <c r="U97" s="78"/>
      <c r="V97" s="79"/>
      <c r="W97" s="81"/>
      <c r="X97" s="78"/>
      <c r="Y97" s="80"/>
      <c r="Z97" s="78"/>
      <c r="AA97" s="78"/>
      <c r="AB97" s="78"/>
      <c r="AC97" s="79"/>
      <c r="AD97" s="81"/>
      <c r="AE97" s="78"/>
      <c r="AF97" s="81"/>
      <c r="AG97" s="80"/>
      <c r="AH97" s="82">
        <f>AH96+5/1440</f>
        <v>0.66458333333333319</v>
      </c>
      <c r="AI97" s="81"/>
      <c r="AJ97" s="80"/>
      <c r="AK97" s="81"/>
      <c r="AL97" s="80"/>
      <c r="AM97" s="81"/>
      <c r="AN97" s="78"/>
      <c r="AO97" s="81"/>
      <c r="AP97" s="80"/>
      <c r="AQ97" s="78"/>
      <c r="AR97" s="78"/>
      <c r="AS97" s="80"/>
      <c r="AT97" s="78"/>
      <c r="AU97" s="81"/>
      <c r="AV97" s="81"/>
      <c r="AW97" s="81"/>
      <c r="AX97" s="81"/>
      <c r="AY97" s="77"/>
      <c r="AZ97" s="78"/>
      <c r="BA97" s="78"/>
      <c r="BB97" s="78"/>
      <c r="BC97" s="78"/>
      <c r="BD97" s="78"/>
      <c r="BE97" s="81"/>
      <c r="BF97" s="78"/>
      <c r="BG97" s="81"/>
      <c r="BH97" s="78"/>
      <c r="BI97" s="81"/>
      <c r="BJ97" s="77"/>
      <c r="BK97" s="81"/>
      <c r="BL97" s="81"/>
      <c r="BM97" s="78"/>
      <c r="BN97" s="78"/>
      <c r="BO97" s="78"/>
      <c r="BP97" s="81"/>
      <c r="BQ97" s="78"/>
      <c r="BR97" s="81"/>
      <c r="BS97" s="78"/>
      <c r="BT97" s="83"/>
      <c r="BU97" s="84"/>
    </row>
    <row r="100" spans="1:73" ht="15.75" x14ac:dyDescent="0.25">
      <c r="C100" s="128" t="s">
        <v>129</v>
      </c>
    </row>
  </sheetData>
  <mergeCells count="3">
    <mergeCell ref="C4:AX4"/>
    <mergeCell ref="AY4:BI4"/>
    <mergeCell ref="BJ4:BU4"/>
  </mergeCells>
  <printOptions horizontalCentered="1" verticalCentered="1"/>
  <pageMargins left="0" right="0" top="0" bottom="0" header="0" footer="0"/>
  <pageSetup paperSize="8" scale="47" fitToWidth="2" orientation="landscape" r:id="rId1"/>
  <ignoredErrors>
    <ignoredError sqref="E79:BU9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08"/>
  <sheetViews>
    <sheetView showGridLines="0" zoomScale="60" zoomScaleNormal="60" workbookViewId="0">
      <pane xSplit="2" ySplit="7" topLeftCell="C8" activePane="bottomRight" state="frozen"/>
      <selection pane="topRight" activeCell="G1" sqref="G1"/>
      <selection pane="bottomLeft" activeCell="A9" sqref="A9"/>
      <selection pane="bottomRight" activeCell="A36" sqref="A36:XFD36"/>
    </sheetView>
  </sheetViews>
  <sheetFormatPr baseColWidth="10" defaultRowHeight="15" outlineLevelCol="1" x14ac:dyDescent="0.25"/>
  <cols>
    <col min="1" max="1" width="0" style="1" hidden="1" customWidth="1" outlineLevel="1"/>
    <col min="2" max="2" width="44.42578125" style="1" bestFit="1" customWidth="1" collapsed="1"/>
    <col min="3" max="3" width="11.42578125" style="1" customWidth="1"/>
    <col min="4" max="41" width="11.42578125" style="5" customWidth="1"/>
    <col min="42" max="43" width="11.42578125" style="5" hidden="1" customWidth="1"/>
    <col min="44" max="44" width="11.42578125" style="5" customWidth="1" collapsed="1"/>
    <col min="45" max="50" width="11.42578125" style="5" customWidth="1"/>
    <col min="51" max="52" width="11.42578125" style="40" customWidth="1"/>
    <col min="53" max="53" width="11.42578125" style="5" customWidth="1"/>
    <col min="54" max="54" width="11.42578125" style="40" customWidth="1"/>
    <col min="55" max="55" width="11.42578125" style="5" customWidth="1"/>
    <col min="56" max="57" width="11.42578125" style="40" customWidth="1"/>
    <col min="58" max="61" width="11.42578125" style="5" customWidth="1"/>
    <col min="62" max="63" width="11.42578125" style="40" customWidth="1"/>
    <col min="64" max="64" width="11.42578125" style="5" customWidth="1"/>
    <col min="65" max="65" width="11.42578125" style="40" customWidth="1"/>
    <col min="66" max="66" width="11.42578125" style="5" customWidth="1"/>
    <col min="67" max="68" width="11.42578125" style="40" customWidth="1"/>
    <col min="69" max="70" width="11.42578125" style="5" customWidth="1"/>
    <col min="71" max="80" width="11.42578125" style="5"/>
    <col min="81" max="16384" width="11.42578125" style="1"/>
  </cols>
  <sheetData>
    <row r="1" spans="1:70" x14ac:dyDescent="0.25">
      <c r="B1" s="1" t="s">
        <v>109</v>
      </c>
      <c r="C1" s="91">
        <v>43740</v>
      </c>
    </row>
    <row r="2" spans="1:70" ht="31.5" customHeight="1" x14ac:dyDescent="0.25"/>
    <row r="3" spans="1:70" ht="15.75" customHeight="1" thickBot="1" x14ac:dyDescent="0.3"/>
    <row r="4" spans="1:70" ht="15.75" customHeight="1" thickBot="1" x14ac:dyDescent="0.3">
      <c r="C4" s="129" t="s">
        <v>89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2"/>
      <c r="AX4" s="133"/>
      <c r="AY4" s="133"/>
      <c r="AZ4" s="133"/>
      <c r="BA4" s="133"/>
      <c r="BB4" s="133"/>
      <c r="BC4" s="133"/>
      <c r="BD4" s="133"/>
      <c r="BE4" s="133"/>
      <c r="BF4" s="133"/>
      <c r="BG4" s="137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6"/>
    </row>
    <row r="5" spans="1:70" ht="15.75" customHeight="1" x14ac:dyDescent="0.25">
      <c r="B5" s="8" t="s">
        <v>71</v>
      </c>
      <c r="C5" s="59">
        <v>7391</v>
      </c>
      <c r="D5" s="13" t="s">
        <v>103</v>
      </c>
      <c r="E5" s="13">
        <v>7391</v>
      </c>
      <c r="F5" s="13" t="s">
        <v>103</v>
      </c>
      <c r="G5" s="13">
        <v>7391</v>
      </c>
      <c r="H5" s="13">
        <v>7391</v>
      </c>
      <c r="I5" s="13">
        <v>7391</v>
      </c>
      <c r="J5" s="13">
        <v>7391</v>
      </c>
      <c r="K5" s="41">
        <v>7391</v>
      </c>
      <c r="L5" s="13">
        <v>7391</v>
      </c>
      <c r="M5" s="13">
        <v>7391</v>
      </c>
      <c r="N5" s="13">
        <v>7391</v>
      </c>
      <c r="O5" s="13">
        <v>7391</v>
      </c>
      <c r="P5" s="13">
        <v>7391</v>
      </c>
      <c r="Q5" s="23" t="s">
        <v>72</v>
      </c>
      <c r="R5" s="13">
        <v>7391</v>
      </c>
      <c r="S5" s="13">
        <v>7391</v>
      </c>
      <c r="T5" s="13" t="s">
        <v>72</v>
      </c>
      <c r="U5" s="13">
        <v>6902</v>
      </c>
      <c r="V5" s="13" t="s">
        <v>103</v>
      </c>
      <c r="W5" s="13" t="s">
        <v>103</v>
      </c>
      <c r="X5" s="13" t="s">
        <v>72</v>
      </c>
      <c r="Y5" s="18" t="s">
        <v>72</v>
      </c>
      <c r="Z5" s="13">
        <v>6902</v>
      </c>
      <c r="AA5" s="18">
        <v>7391</v>
      </c>
      <c r="AB5" s="13">
        <v>7391</v>
      </c>
      <c r="AC5" s="13">
        <v>7391</v>
      </c>
      <c r="AD5" s="13">
        <v>7391</v>
      </c>
      <c r="AE5" s="13" t="s">
        <v>72</v>
      </c>
      <c r="AF5" s="13" t="s">
        <v>104</v>
      </c>
      <c r="AG5" s="13">
        <v>7391</v>
      </c>
      <c r="AH5" s="13" t="s">
        <v>103</v>
      </c>
      <c r="AI5" s="13" t="s">
        <v>103</v>
      </c>
      <c r="AJ5" s="18">
        <v>7391</v>
      </c>
      <c r="AK5" s="13">
        <v>7391</v>
      </c>
      <c r="AL5" s="13">
        <v>7391</v>
      </c>
      <c r="AM5" s="13" t="s">
        <v>72</v>
      </c>
      <c r="AN5" s="13" t="s">
        <v>104</v>
      </c>
      <c r="AO5" s="13">
        <v>7391</v>
      </c>
      <c r="AP5" s="13" t="s">
        <v>103</v>
      </c>
      <c r="AQ5" s="13" t="s">
        <v>103</v>
      </c>
      <c r="AR5" s="13">
        <v>7391</v>
      </c>
      <c r="AS5" s="13">
        <v>7391</v>
      </c>
      <c r="AT5" s="13">
        <v>7391</v>
      </c>
      <c r="AU5" s="13">
        <v>7391</v>
      </c>
      <c r="AV5" s="18"/>
      <c r="AW5" s="12">
        <v>7391</v>
      </c>
      <c r="AX5" s="13">
        <v>7391</v>
      </c>
      <c r="AY5" s="13">
        <v>7391</v>
      </c>
      <c r="AZ5" s="13">
        <v>7391</v>
      </c>
      <c r="BA5" s="13">
        <v>7391</v>
      </c>
      <c r="BB5" s="13">
        <v>7391</v>
      </c>
      <c r="BC5" s="13">
        <v>7391</v>
      </c>
      <c r="BD5" s="13">
        <v>7391</v>
      </c>
      <c r="BE5" s="13">
        <v>7391</v>
      </c>
      <c r="BF5" s="18">
        <v>7391</v>
      </c>
      <c r="BG5" s="14"/>
      <c r="BH5" s="13">
        <v>7391</v>
      </c>
      <c r="BI5" s="13">
        <v>7391</v>
      </c>
      <c r="BJ5" s="13">
        <v>7391</v>
      </c>
      <c r="BK5" s="13">
        <v>7391</v>
      </c>
      <c r="BL5" s="13">
        <v>7391</v>
      </c>
      <c r="BM5" s="13">
        <v>7391</v>
      </c>
      <c r="BN5" s="13">
        <v>7391</v>
      </c>
      <c r="BO5" s="13">
        <v>7391</v>
      </c>
      <c r="BP5" s="13">
        <v>7391</v>
      </c>
      <c r="BQ5" s="18">
        <v>7391</v>
      </c>
      <c r="BR5" s="14"/>
    </row>
    <row r="6" spans="1:70" x14ac:dyDescent="0.25">
      <c r="B6" s="3" t="s">
        <v>0</v>
      </c>
      <c r="C6" s="42"/>
      <c r="D6" s="9"/>
      <c r="E6" s="9"/>
      <c r="F6" s="9" t="s">
        <v>1</v>
      </c>
      <c r="G6" s="9" t="s">
        <v>77</v>
      </c>
      <c r="H6" s="9" t="s">
        <v>1</v>
      </c>
      <c r="I6" s="9"/>
      <c r="J6" s="9" t="s">
        <v>1</v>
      </c>
      <c r="K6" s="39" t="s">
        <v>1</v>
      </c>
      <c r="L6" s="9" t="s">
        <v>77</v>
      </c>
      <c r="M6" s="9" t="s">
        <v>1</v>
      </c>
      <c r="N6" s="9"/>
      <c r="O6" s="9"/>
      <c r="P6" s="9"/>
      <c r="Q6" s="24" t="s">
        <v>1</v>
      </c>
      <c r="R6" s="9" t="s">
        <v>77</v>
      </c>
      <c r="S6" s="9"/>
      <c r="T6" s="9" t="s">
        <v>1</v>
      </c>
      <c r="U6" s="9" t="s">
        <v>1</v>
      </c>
      <c r="V6" s="9" t="s">
        <v>77</v>
      </c>
      <c r="W6" s="9" t="s">
        <v>1</v>
      </c>
      <c r="X6" s="9" t="s">
        <v>1</v>
      </c>
      <c r="Y6" s="19" t="s">
        <v>1</v>
      </c>
      <c r="Z6" s="9" t="s">
        <v>1</v>
      </c>
      <c r="AA6" s="19" t="s">
        <v>1</v>
      </c>
      <c r="AB6" s="9"/>
      <c r="AC6" s="9"/>
      <c r="AD6" s="9"/>
      <c r="AE6" s="9" t="s">
        <v>74</v>
      </c>
      <c r="AF6" s="9" t="s">
        <v>74</v>
      </c>
      <c r="AG6" s="9" t="s">
        <v>77</v>
      </c>
      <c r="AH6" s="9" t="s">
        <v>107</v>
      </c>
      <c r="AI6" s="9" t="s">
        <v>77</v>
      </c>
      <c r="AJ6" s="19" t="s">
        <v>1</v>
      </c>
      <c r="AK6" s="9" t="s">
        <v>77</v>
      </c>
      <c r="AL6" s="9" t="s">
        <v>1</v>
      </c>
      <c r="AM6" s="9" t="s">
        <v>74</v>
      </c>
      <c r="AN6" s="9" t="s">
        <v>74</v>
      </c>
      <c r="AO6" s="9"/>
      <c r="AP6" s="9" t="s">
        <v>107</v>
      </c>
      <c r="AQ6" s="9" t="s">
        <v>77</v>
      </c>
      <c r="AR6" s="9"/>
      <c r="AS6" s="9"/>
      <c r="AT6" s="9"/>
      <c r="AU6" s="9"/>
      <c r="AV6" s="19"/>
      <c r="AW6" s="15"/>
      <c r="AX6" s="9"/>
      <c r="AY6" s="9" t="s">
        <v>90</v>
      </c>
      <c r="AZ6" s="9" t="s">
        <v>90</v>
      </c>
      <c r="BA6" s="9"/>
      <c r="BB6" s="9" t="s">
        <v>90</v>
      </c>
      <c r="BC6" s="9"/>
      <c r="BD6" s="9" t="s">
        <v>90</v>
      </c>
      <c r="BE6" s="9" t="s">
        <v>90</v>
      </c>
      <c r="BF6" s="19"/>
      <c r="BG6" s="16"/>
      <c r="BH6" s="9"/>
      <c r="BI6" s="9"/>
      <c r="BJ6" s="9" t="s">
        <v>90</v>
      </c>
      <c r="BK6" s="9" t="s">
        <v>90</v>
      </c>
      <c r="BL6" s="9"/>
      <c r="BM6" s="9" t="s">
        <v>90</v>
      </c>
      <c r="BN6" s="9"/>
      <c r="BO6" s="9" t="s">
        <v>90</v>
      </c>
      <c r="BP6" s="9" t="s">
        <v>90</v>
      </c>
      <c r="BQ6" s="19"/>
      <c r="BR6" s="16"/>
    </row>
    <row r="7" spans="1:70" ht="15.75" thickBot="1" x14ac:dyDescent="0.3">
      <c r="A7" s="1" t="s">
        <v>66</v>
      </c>
      <c r="B7" s="2" t="s">
        <v>2</v>
      </c>
      <c r="C7" s="43"/>
      <c r="D7" s="27"/>
      <c r="E7" s="27"/>
      <c r="F7" s="27"/>
      <c r="G7" s="27"/>
      <c r="H7" s="27"/>
      <c r="I7" s="27"/>
      <c r="J7" s="27"/>
      <c r="K7" s="44"/>
      <c r="L7" s="27"/>
      <c r="M7" s="27"/>
      <c r="N7" s="27"/>
      <c r="O7" s="27"/>
      <c r="P7" s="27"/>
      <c r="Q7" s="28"/>
      <c r="R7" s="27"/>
      <c r="S7" s="27"/>
      <c r="T7" s="27"/>
      <c r="U7" s="27"/>
      <c r="V7" s="27"/>
      <c r="W7" s="27"/>
      <c r="X7" s="27"/>
      <c r="Y7" s="29"/>
      <c r="Z7" s="27"/>
      <c r="AA7" s="29"/>
      <c r="AB7" s="27"/>
      <c r="AC7" s="27"/>
      <c r="AD7" s="27"/>
      <c r="AE7" s="27"/>
      <c r="AF7" s="27"/>
      <c r="AG7" s="27"/>
      <c r="AH7" s="27"/>
      <c r="AI7" s="27"/>
      <c r="AJ7" s="29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9"/>
      <c r="AW7" s="26"/>
      <c r="AX7" s="27"/>
      <c r="AY7" s="27"/>
      <c r="AZ7" s="27"/>
      <c r="BA7" s="27"/>
      <c r="BB7" s="27"/>
      <c r="BC7" s="27"/>
      <c r="BD7" s="27"/>
      <c r="BE7" s="27"/>
      <c r="BF7" s="29"/>
      <c r="BG7" s="30"/>
      <c r="BH7" s="27"/>
      <c r="BI7" s="27"/>
      <c r="BJ7" s="27"/>
      <c r="BK7" s="27"/>
      <c r="BL7" s="27"/>
      <c r="BM7" s="27"/>
      <c r="BN7" s="27"/>
      <c r="BO7" s="27"/>
      <c r="BP7" s="27"/>
      <c r="BQ7" s="29"/>
      <c r="BR7" s="30"/>
    </row>
    <row r="8" spans="1:70" x14ac:dyDescent="0.25">
      <c r="B8" s="45" t="s">
        <v>45</v>
      </c>
      <c r="C8" s="93"/>
      <c r="D8" s="94"/>
      <c r="E8" s="94"/>
      <c r="F8" s="94"/>
      <c r="G8" s="94"/>
      <c r="H8" s="94"/>
      <c r="I8" s="94"/>
      <c r="J8" s="94"/>
      <c r="K8" s="95"/>
      <c r="L8" s="94"/>
      <c r="M8" s="94"/>
      <c r="N8" s="94"/>
      <c r="O8" s="94"/>
      <c r="P8" s="94"/>
      <c r="Q8" s="95"/>
      <c r="R8" s="94"/>
      <c r="S8" s="94"/>
      <c r="T8" s="94"/>
      <c r="U8" s="94"/>
      <c r="V8" s="94"/>
      <c r="W8" s="94"/>
      <c r="X8" s="94"/>
      <c r="Y8" s="95"/>
      <c r="Z8" s="94"/>
      <c r="AA8" s="96">
        <v>0.54375000000000007</v>
      </c>
      <c r="AB8" s="94"/>
      <c r="AC8" s="94"/>
      <c r="AD8" s="94"/>
      <c r="AE8" s="94"/>
      <c r="AF8" s="94"/>
      <c r="AG8" s="94"/>
      <c r="AH8" s="94"/>
      <c r="AI8" s="94"/>
      <c r="AJ8" s="90">
        <f>AJ9-4/1440</f>
        <v>0.6659722222222223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7"/>
      <c r="AW8" s="90"/>
      <c r="AX8" s="94"/>
      <c r="AY8" s="94"/>
      <c r="AZ8" s="94"/>
      <c r="BA8" s="94"/>
      <c r="BB8" s="94"/>
      <c r="BC8" s="94"/>
      <c r="BD8" s="94"/>
      <c r="BE8" s="94"/>
      <c r="BF8" s="98"/>
      <c r="BG8" s="97"/>
      <c r="BH8" s="90"/>
      <c r="BI8" s="94"/>
      <c r="BJ8" s="94"/>
      <c r="BK8" s="94"/>
      <c r="BL8" s="94"/>
      <c r="BM8" s="94"/>
      <c r="BN8" s="94"/>
      <c r="BO8" s="94"/>
      <c r="BP8" s="94"/>
      <c r="BQ8" s="98"/>
      <c r="BR8" s="97"/>
    </row>
    <row r="9" spans="1:70" x14ac:dyDescent="0.25">
      <c r="A9" s="4"/>
      <c r="B9" s="3" t="s">
        <v>44</v>
      </c>
      <c r="C9" s="57"/>
      <c r="D9" s="10"/>
      <c r="E9" s="10"/>
      <c r="F9" s="10"/>
      <c r="G9" s="10"/>
      <c r="H9" s="10"/>
      <c r="I9" s="11">
        <v>0.28888888888888892</v>
      </c>
      <c r="J9" s="10"/>
      <c r="K9" s="7">
        <v>0.32013888888888892</v>
      </c>
      <c r="L9" s="11"/>
      <c r="M9" s="10"/>
      <c r="N9" s="11"/>
      <c r="O9" s="10"/>
      <c r="P9" s="11"/>
      <c r="Q9" s="6"/>
      <c r="R9" s="10"/>
      <c r="S9" s="11"/>
      <c r="T9" s="10"/>
      <c r="U9" s="10"/>
      <c r="V9" s="10"/>
      <c r="W9" s="11"/>
      <c r="X9" s="10"/>
      <c r="Y9" s="6"/>
      <c r="Z9" s="10"/>
      <c r="AA9" s="7">
        <f>AA8+5/1440</f>
        <v>0.54722222222222228</v>
      </c>
      <c r="AB9" s="10"/>
      <c r="AC9" s="11"/>
      <c r="AD9" s="11"/>
      <c r="AE9" s="10"/>
      <c r="AF9" s="10"/>
      <c r="AG9" s="10"/>
      <c r="AH9" s="10"/>
      <c r="AI9" s="10"/>
      <c r="AJ9" s="7">
        <v>0.66875000000000007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25"/>
      <c r="AW9" s="11"/>
      <c r="AX9" s="10"/>
      <c r="AY9" s="11"/>
      <c r="AZ9" s="11"/>
      <c r="BA9" s="10"/>
      <c r="BB9" s="11"/>
      <c r="BC9" s="10"/>
      <c r="BD9" s="11"/>
      <c r="BE9" s="11"/>
      <c r="BF9" s="21"/>
      <c r="BG9" s="25"/>
      <c r="BH9" s="11"/>
      <c r="BI9" s="10"/>
      <c r="BJ9" s="11"/>
      <c r="BK9" s="11"/>
      <c r="BL9" s="10"/>
      <c r="BM9" s="11"/>
      <c r="BN9" s="10"/>
      <c r="BO9" s="11"/>
      <c r="BP9" s="11"/>
      <c r="BQ9" s="21"/>
      <c r="BR9" s="25"/>
    </row>
    <row r="10" spans="1:70" x14ac:dyDescent="0.25">
      <c r="A10" s="4">
        <v>6.9444444444444447E-4</v>
      </c>
      <c r="B10" s="45" t="s">
        <v>47</v>
      </c>
      <c r="C10" s="58"/>
      <c r="D10" s="46"/>
      <c r="E10" s="46"/>
      <c r="F10" s="46"/>
      <c r="G10" s="46"/>
      <c r="H10" s="46"/>
      <c r="I10" s="52">
        <f>I9+$A10</f>
        <v>0.28958333333333336</v>
      </c>
      <c r="J10" s="46"/>
      <c r="K10" s="49">
        <f>K9+$A10</f>
        <v>0.32083333333333336</v>
      </c>
      <c r="L10" s="52"/>
      <c r="M10" s="46"/>
      <c r="N10" s="52"/>
      <c r="O10" s="46"/>
      <c r="P10" s="52"/>
      <c r="Q10" s="47"/>
      <c r="R10" s="46"/>
      <c r="S10" s="52"/>
      <c r="T10" s="46"/>
      <c r="U10" s="46"/>
      <c r="V10" s="46"/>
      <c r="W10" s="52"/>
      <c r="X10" s="46"/>
      <c r="Y10" s="47"/>
      <c r="Z10" s="46"/>
      <c r="AA10" s="49">
        <f>AA9+$A10</f>
        <v>0.54791666666666672</v>
      </c>
      <c r="AB10" s="46"/>
      <c r="AC10" s="52"/>
      <c r="AD10" s="52"/>
      <c r="AE10" s="46"/>
      <c r="AF10" s="46"/>
      <c r="AG10" s="46"/>
      <c r="AH10" s="46"/>
      <c r="AI10" s="46"/>
      <c r="AJ10" s="49">
        <f>AJ9+$A10</f>
        <v>0.66944444444444451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50"/>
      <c r="AW10" s="52"/>
      <c r="AX10" s="46"/>
      <c r="AY10" s="52"/>
      <c r="AZ10" s="52"/>
      <c r="BA10" s="46"/>
      <c r="BB10" s="52"/>
      <c r="BC10" s="46"/>
      <c r="BD10" s="52"/>
      <c r="BE10" s="52"/>
      <c r="BF10" s="48"/>
      <c r="BG10" s="50"/>
      <c r="BH10" s="52"/>
      <c r="BI10" s="46"/>
      <c r="BJ10" s="52"/>
      <c r="BK10" s="52"/>
      <c r="BL10" s="46"/>
      <c r="BM10" s="52"/>
      <c r="BN10" s="46"/>
      <c r="BO10" s="52"/>
      <c r="BP10" s="52"/>
      <c r="BQ10" s="48"/>
      <c r="BR10" s="50"/>
    </row>
    <row r="11" spans="1:70" x14ac:dyDescent="0.25">
      <c r="A11" s="4">
        <v>6.9444444444444447E-4</v>
      </c>
      <c r="B11" s="3" t="s">
        <v>43</v>
      </c>
      <c r="C11" s="57"/>
      <c r="D11" s="10"/>
      <c r="E11" s="10"/>
      <c r="F11" s="10"/>
      <c r="G11" s="10"/>
      <c r="H11" s="10"/>
      <c r="I11" s="11">
        <f>I10+$A11</f>
        <v>0.2902777777777778</v>
      </c>
      <c r="J11" s="10"/>
      <c r="K11" s="7">
        <f>K10+$A11</f>
        <v>0.3215277777777778</v>
      </c>
      <c r="L11" s="11"/>
      <c r="M11" s="10"/>
      <c r="N11" s="11"/>
      <c r="O11" s="10"/>
      <c r="P11" s="11"/>
      <c r="Q11" s="6"/>
      <c r="R11" s="10"/>
      <c r="S11" s="11"/>
      <c r="T11" s="10"/>
      <c r="U11" s="10"/>
      <c r="V11" s="10"/>
      <c r="W11" s="11"/>
      <c r="X11" s="10"/>
      <c r="Y11" s="6"/>
      <c r="Z11" s="10"/>
      <c r="AA11" s="7">
        <f>AA10+$A11</f>
        <v>0.54861111111111116</v>
      </c>
      <c r="AB11" s="10"/>
      <c r="AC11" s="11"/>
      <c r="AD11" s="11"/>
      <c r="AE11" s="10"/>
      <c r="AF11" s="10"/>
      <c r="AG11" s="10"/>
      <c r="AH11" s="10"/>
      <c r="AI11" s="10"/>
      <c r="AJ11" s="7">
        <f>AJ10+$A11</f>
        <v>0.67013888888888895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25"/>
      <c r="AW11" s="11"/>
      <c r="AX11" s="10"/>
      <c r="AY11" s="11"/>
      <c r="AZ11" s="11"/>
      <c r="BA11" s="10"/>
      <c r="BB11" s="11"/>
      <c r="BC11" s="10"/>
      <c r="BD11" s="11"/>
      <c r="BE11" s="11"/>
      <c r="BF11" s="21"/>
      <c r="BG11" s="25"/>
      <c r="BH11" s="11"/>
      <c r="BI11" s="10"/>
      <c r="BJ11" s="11"/>
      <c r="BK11" s="11"/>
      <c r="BL11" s="10"/>
      <c r="BM11" s="11"/>
      <c r="BN11" s="10"/>
      <c r="BO11" s="11"/>
      <c r="BP11" s="11"/>
      <c r="BQ11" s="21"/>
      <c r="BR11" s="25"/>
    </row>
    <row r="12" spans="1:70" x14ac:dyDescent="0.25">
      <c r="A12" s="4">
        <v>2.7777777777777779E-3</v>
      </c>
      <c r="B12" s="45" t="s">
        <v>42</v>
      </c>
      <c r="C12" s="52"/>
      <c r="D12" s="52"/>
      <c r="E12" s="52"/>
      <c r="F12" s="52"/>
      <c r="G12" s="52"/>
      <c r="H12" s="52"/>
      <c r="I12" s="52">
        <f>I11+$A12</f>
        <v>0.29305555555555557</v>
      </c>
      <c r="J12" s="52"/>
      <c r="K12" s="52">
        <f>K11+$A12</f>
        <v>0.32430555555555557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>
        <f>AA11+$A12</f>
        <v>0.55138888888888893</v>
      </c>
      <c r="AB12" s="52"/>
      <c r="AC12" s="52"/>
      <c r="AD12" s="52"/>
      <c r="AE12" s="52"/>
      <c r="AF12" s="52"/>
      <c r="AG12" s="52"/>
      <c r="AH12" s="52"/>
      <c r="AI12" s="52"/>
      <c r="AJ12" s="52">
        <f>AJ11+$A12</f>
        <v>0.67291666666666672</v>
      </c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x14ac:dyDescent="0.25">
      <c r="A13" s="4"/>
      <c r="B13" s="3" t="s">
        <v>40</v>
      </c>
      <c r="C13" s="11"/>
      <c r="D13" s="11"/>
      <c r="E13" s="11"/>
      <c r="F13" s="11"/>
      <c r="G13" s="11"/>
      <c r="H13" s="11"/>
      <c r="I13" s="11" t="s">
        <v>67</v>
      </c>
      <c r="J13" s="11"/>
      <c r="K13" s="11" t="s">
        <v>67</v>
      </c>
      <c r="L13" s="11"/>
      <c r="M13" s="11"/>
      <c r="N13" s="11"/>
      <c r="O13" s="11"/>
      <c r="P13" s="11"/>
      <c r="Q13" s="11"/>
      <c r="R13" s="11"/>
      <c r="S13" s="11"/>
      <c r="T13" s="11"/>
      <c r="U13" s="11">
        <v>0.51041666666666663</v>
      </c>
      <c r="V13" s="11"/>
      <c r="W13" s="11"/>
      <c r="X13" s="11"/>
      <c r="Y13" s="11"/>
      <c r="Z13" s="11">
        <f>'7391 Ri.1'!W90+1/1440</f>
        <v>0.54583333333333317</v>
      </c>
      <c r="AA13" s="11" t="s">
        <v>67</v>
      </c>
      <c r="AB13" s="11"/>
      <c r="AC13" s="11"/>
      <c r="AD13" s="11"/>
      <c r="AE13" s="11"/>
      <c r="AF13" s="11"/>
      <c r="AG13" s="11"/>
      <c r="AH13" s="11"/>
      <c r="AI13" s="11"/>
      <c r="AJ13" s="11" t="s">
        <v>67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x14ac:dyDescent="0.25">
      <c r="A14" s="4">
        <v>2.7777777777777779E-3</v>
      </c>
      <c r="B14" s="45" t="s">
        <v>41</v>
      </c>
      <c r="C14" s="58"/>
      <c r="D14" s="46"/>
      <c r="E14" s="46"/>
      <c r="F14" s="46"/>
      <c r="G14" s="46"/>
      <c r="H14" s="46"/>
      <c r="I14" s="52">
        <f>I12+$A14</f>
        <v>0.29583333333333334</v>
      </c>
      <c r="J14" s="46"/>
      <c r="K14" s="49" t="s">
        <v>67</v>
      </c>
      <c r="L14" s="52"/>
      <c r="M14" s="46"/>
      <c r="N14" s="52"/>
      <c r="O14" s="46"/>
      <c r="P14" s="54"/>
      <c r="Q14" s="46"/>
      <c r="R14" s="46"/>
      <c r="S14" s="52"/>
      <c r="T14" s="46"/>
      <c r="U14" s="46" t="s">
        <v>67</v>
      </c>
      <c r="V14" s="46"/>
      <c r="W14" s="52"/>
      <c r="X14" s="46"/>
      <c r="Y14" s="47"/>
      <c r="Z14" s="46" t="s">
        <v>67</v>
      </c>
      <c r="AA14" s="49">
        <f>AA12+$A14</f>
        <v>0.5541666666666667</v>
      </c>
      <c r="AB14" s="46"/>
      <c r="AC14" s="52"/>
      <c r="AD14" s="52"/>
      <c r="AE14" s="46"/>
      <c r="AF14" s="46"/>
      <c r="AG14" s="46"/>
      <c r="AH14" s="46"/>
      <c r="AI14" s="46"/>
      <c r="AJ14" s="49">
        <f>AJ12+$A14</f>
        <v>0.67569444444444449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50"/>
      <c r="AW14" s="52"/>
      <c r="AX14" s="46"/>
      <c r="AY14" s="52"/>
      <c r="AZ14" s="52"/>
      <c r="BA14" s="46"/>
      <c r="BB14" s="52"/>
      <c r="BC14" s="46"/>
      <c r="BD14" s="52"/>
      <c r="BE14" s="52"/>
      <c r="BF14" s="48"/>
      <c r="BG14" s="50"/>
      <c r="BH14" s="52"/>
      <c r="BI14" s="46"/>
      <c r="BJ14" s="52"/>
      <c r="BK14" s="52"/>
      <c r="BL14" s="46"/>
      <c r="BM14" s="52"/>
      <c r="BN14" s="46"/>
      <c r="BO14" s="52"/>
      <c r="BP14" s="52"/>
      <c r="BQ14" s="48"/>
      <c r="BR14" s="50"/>
    </row>
    <row r="15" spans="1:70" x14ac:dyDescent="0.25">
      <c r="A15" s="4"/>
      <c r="B15" s="3" t="s">
        <v>70</v>
      </c>
      <c r="C15" s="11"/>
      <c r="D15" s="11"/>
      <c r="E15" s="11"/>
      <c r="F15" s="11"/>
      <c r="G15" s="11"/>
      <c r="H15" s="11"/>
      <c r="I15" s="11" t="s">
        <v>67</v>
      </c>
      <c r="J15" s="11"/>
      <c r="K15" s="11" t="s">
        <v>67</v>
      </c>
      <c r="L15" s="11">
        <v>0.3263888888888889</v>
      </c>
      <c r="M15" s="11">
        <f>'7391 Ri.1'!K91</f>
        <v>0.34097222222222218</v>
      </c>
      <c r="N15" s="11"/>
      <c r="O15" s="11">
        <f>L15+120/1440</f>
        <v>0.40972222222222221</v>
      </c>
      <c r="P15" s="11"/>
      <c r="Q15" s="11"/>
      <c r="R15" s="11">
        <f>O15+120/1440</f>
        <v>0.49305555555555552</v>
      </c>
      <c r="S15" s="11"/>
      <c r="T15" s="11"/>
      <c r="U15" s="11">
        <f>U13+1/1440</f>
        <v>0.51111111111111107</v>
      </c>
      <c r="V15" s="11"/>
      <c r="W15" s="11"/>
      <c r="X15" s="11"/>
      <c r="Y15" s="11"/>
      <c r="Z15" s="11">
        <f>Z13+1/1440</f>
        <v>0.54652777777777761</v>
      </c>
      <c r="AA15" s="11" t="s">
        <v>67</v>
      </c>
      <c r="AB15" s="11">
        <f>R15+120/1440</f>
        <v>0.57638888888888884</v>
      </c>
      <c r="AC15" s="11"/>
      <c r="AD15" s="11"/>
      <c r="AE15" s="11"/>
      <c r="AF15" s="11"/>
      <c r="AG15" s="11">
        <f>AB15+120/1440</f>
        <v>0.65972222222222221</v>
      </c>
      <c r="AH15" s="11"/>
      <c r="AI15" s="11"/>
      <c r="AJ15" s="11" t="s">
        <v>67</v>
      </c>
      <c r="AK15" s="11"/>
      <c r="AL15" s="11"/>
      <c r="AM15" s="11"/>
      <c r="AN15" s="11"/>
      <c r="AO15" s="11">
        <f>AG15+60/1440</f>
        <v>0.70138888888888884</v>
      </c>
      <c r="AP15" s="11"/>
      <c r="AQ15" s="11"/>
      <c r="AR15" s="11"/>
      <c r="AS15" s="11">
        <f>AO15+60/1440</f>
        <v>0.74305555555555547</v>
      </c>
      <c r="AT15" s="11"/>
      <c r="AU15" s="11">
        <f>AS15+60/1440</f>
        <v>0.7847222222222221</v>
      </c>
      <c r="AV15" s="11"/>
      <c r="AW15" s="11"/>
      <c r="AX15" s="11"/>
      <c r="AY15" s="11">
        <v>0.40972222222222227</v>
      </c>
      <c r="AZ15" s="11">
        <f>AY15+120/1440</f>
        <v>0.49305555555555558</v>
      </c>
      <c r="BA15" s="11"/>
      <c r="BB15" s="11">
        <f>AZ15+120/1440</f>
        <v>0.57638888888888895</v>
      </c>
      <c r="BC15" s="11"/>
      <c r="BD15" s="11">
        <f>BB15+120/1440</f>
        <v>0.65972222222222232</v>
      </c>
      <c r="BE15" s="11">
        <f>BD15+120/1440</f>
        <v>0.74305555555555569</v>
      </c>
      <c r="BF15" s="11"/>
      <c r="BG15" s="11"/>
      <c r="BH15" s="11"/>
      <c r="BI15" s="11"/>
      <c r="BJ15" s="11">
        <v>0.40972222222222227</v>
      </c>
      <c r="BK15" s="11">
        <f>BJ15+120/1440</f>
        <v>0.49305555555555558</v>
      </c>
      <c r="BL15" s="11"/>
      <c r="BM15" s="11">
        <f>BK15+120/1440</f>
        <v>0.57638888888888895</v>
      </c>
      <c r="BN15" s="11"/>
      <c r="BO15" s="11">
        <f>BM15+120/1440</f>
        <v>0.65972222222222232</v>
      </c>
      <c r="BP15" s="11">
        <f>BO15+120/1440</f>
        <v>0.74305555555555569</v>
      </c>
      <c r="BQ15" s="11"/>
      <c r="BR15" s="11"/>
    </row>
    <row r="16" spans="1:70" x14ac:dyDescent="0.25">
      <c r="A16" s="4">
        <v>1.3888888888888889E-3</v>
      </c>
      <c r="B16" s="45" t="s">
        <v>39</v>
      </c>
      <c r="C16" s="58"/>
      <c r="D16" s="46"/>
      <c r="E16" s="46"/>
      <c r="F16" s="46"/>
      <c r="G16" s="46"/>
      <c r="H16" s="46"/>
      <c r="I16" s="52">
        <f>I14+$A16</f>
        <v>0.29722222222222222</v>
      </c>
      <c r="J16" s="46"/>
      <c r="K16" s="49" t="s">
        <v>67</v>
      </c>
      <c r="L16" s="52">
        <f>L15+$A16+1/1440</f>
        <v>0.32847222222222222</v>
      </c>
      <c r="M16" s="52">
        <f>M15+$A16+1/1440</f>
        <v>0.3430555555555555</v>
      </c>
      <c r="N16" s="52"/>
      <c r="O16" s="52">
        <f>O15+$A16+1/1440</f>
        <v>0.41180555555555554</v>
      </c>
      <c r="P16" s="54"/>
      <c r="Q16" s="52"/>
      <c r="R16" s="52">
        <f>R15+$A16+1/1440</f>
        <v>0.49513888888888885</v>
      </c>
      <c r="S16" s="52"/>
      <c r="T16" s="46"/>
      <c r="U16" s="52">
        <f>U15+$A16+1/1440</f>
        <v>0.5131944444444444</v>
      </c>
      <c r="V16" s="46"/>
      <c r="W16" s="52"/>
      <c r="X16" s="46"/>
      <c r="Y16" s="47"/>
      <c r="Z16" s="54">
        <f>Z15+$A16+1/1440</f>
        <v>0.54861111111111094</v>
      </c>
      <c r="AA16" s="54">
        <f>AA14+$A16</f>
        <v>0.55555555555555558</v>
      </c>
      <c r="AB16" s="52">
        <f>AB15+$A16+1/1440</f>
        <v>0.57847222222222217</v>
      </c>
      <c r="AC16" s="52"/>
      <c r="AD16" s="52"/>
      <c r="AE16" s="46"/>
      <c r="AF16" s="46"/>
      <c r="AG16" s="52">
        <f>AG15+$A16+1/1440</f>
        <v>0.66180555555555554</v>
      </c>
      <c r="AH16" s="46"/>
      <c r="AI16" s="46"/>
      <c r="AJ16" s="54">
        <f>AJ14+$A16</f>
        <v>0.67708333333333337</v>
      </c>
      <c r="AK16" s="46"/>
      <c r="AL16" s="46"/>
      <c r="AM16" s="46"/>
      <c r="AN16" s="46"/>
      <c r="AO16" s="52">
        <f>AO15+$A16+1/1440</f>
        <v>0.70347222222222217</v>
      </c>
      <c r="AP16" s="46"/>
      <c r="AQ16" s="46"/>
      <c r="AR16" s="46"/>
      <c r="AS16" s="52">
        <f>AS15+$A16+1/1440</f>
        <v>0.7451388888888888</v>
      </c>
      <c r="AT16" s="46"/>
      <c r="AU16" s="52">
        <f>AU15+$A16+1/1440</f>
        <v>0.78680555555555542</v>
      </c>
      <c r="AV16" s="50"/>
      <c r="AW16" s="52"/>
      <c r="AX16" s="52"/>
      <c r="AY16" s="52">
        <f>AY15+$A16+1/1440</f>
        <v>0.41180555555555559</v>
      </c>
      <c r="AZ16" s="52">
        <f>AZ15+$A16+1/1440</f>
        <v>0.49513888888888891</v>
      </c>
      <c r="BA16" s="46"/>
      <c r="BB16" s="52">
        <f>BB15+$A16+1/1440</f>
        <v>0.57847222222222228</v>
      </c>
      <c r="BC16" s="52"/>
      <c r="BD16" s="52">
        <f>BD15+$A16+1/1440</f>
        <v>0.66180555555555565</v>
      </c>
      <c r="BE16" s="52">
        <f>BE15+$A16+1/1440</f>
        <v>0.74513888888888902</v>
      </c>
      <c r="BF16" s="48"/>
      <c r="BG16" s="50"/>
      <c r="BH16" s="52"/>
      <c r="BI16" s="52"/>
      <c r="BJ16" s="52">
        <f>BJ15+$A16+1/1440</f>
        <v>0.41180555555555559</v>
      </c>
      <c r="BK16" s="52">
        <f>BK15+$A16+1/1440</f>
        <v>0.49513888888888891</v>
      </c>
      <c r="BL16" s="46"/>
      <c r="BM16" s="52">
        <f>BM15+$A16+1/1440</f>
        <v>0.57847222222222228</v>
      </c>
      <c r="BN16" s="52"/>
      <c r="BO16" s="52">
        <f>BO15+$A16+1/1440</f>
        <v>0.66180555555555565</v>
      </c>
      <c r="BP16" s="52">
        <f>BP15+$A16+1/1440</f>
        <v>0.74513888888888902</v>
      </c>
      <c r="BQ16" s="54"/>
      <c r="BR16" s="50"/>
    </row>
    <row r="17" spans="1:70" x14ac:dyDescent="0.25">
      <c r="B17" s="3" t="s">
        <v>38</v>
      </c>
      <c r="C17" s="57"/>
      <c r="D17" s="10"/>
      <c r="E17" s="10"/>
      <c r="F17" s="10"/>
      <c r="G17" s="10"/>
      <c r="H17" s="10"/>
      <c r="I17" s="11" t="s">
        <v>67</v>
      </c>
      <c r="J17" s="10"/>
      <c r="K17" s="7">
        <f>K12+6/1440</f>
        <v>0.32847222222222222</v>
      </c>
      <c r="L17" s="11" t="s">
        <v>67</v>
      </c>
      <c r="M17" s="11" t="s">
        <v>67</v>
      </c>
      <c r="N17" s="11"/>
      <c r="O17" s="11" t="s">
        <v>67</v>
      </c>
      <c r="P17" s="22"/>
      <c r="Q17" s="11"/>
      <c r="R17" s="11" t="s">
        <v>67</v>
      </c>
      <c r="S17" s="11"/>
      <c r="T17" s="10"/>
      <c r="U17" s="10" t="s">
        <v>67</v>
      </c>
      <c r="V17" s="10"/>
      <c r="W17" s="11"/>
      <c r="X17" s="10"/>
      <c r="Y17" s="6"/>
      <c r="Z17" s="21" t="s">
        <v>67</v>
      </c>
      <c r="AA17" s="22" t="s">
        <v>67</v>
      </c>
      <c r="AB17" s="11" t="s">
        <v>67</v>
      </c>
      <c r="AC17" s="11"/>
      <c r="AD17" s="11"/>
      <c r="AE17" s="10"/>
      <c r="AF17" s="10"/>
      <c r="AG17" s="11" t="s">
        <v>67</v>
      </c>
      <c r="AH17" s="10"/>
      <c r="AI17" s="10"/>
      <c r="AJ17" s="22" t="s">
        <v>67</v>
      </c>
      <c r="AK17" s="10"/>
      <c r="AL17" s="10"/>
      <c r="AM17" s="10"/>
      <c r="AN17" s="10"/>
      <c r="AO17" s="11" t="s">
        <v>67</v>
      </c>
      <c r="AP17" s="10"/>
      <c r="AQ17" s="10"/>
      <c r="AR17" s="10"/>
      <c r="AS17" s="11" t="s">
        <v>67</v>
      </c>
      <c r="AT17" s="10"/>
      <c r="AU17" s="11" t="s">
        <v>67</v>
      </c>
      <c r="AV17" s="25"/>
      <c r="AW17" s="11"/>
      <c r="AX17" s="10"/>
      <c r="AY17" s="11" t="s">
        <v>67</v>
      </c>
      <c r="AZ17" s="11" t="s">
        <v>67</v>
      </c>
      <c r="BA17" s="10"/>
      <c r="BB17" s="11" t="s">
        <v>67</v>
      </c>
      <c r="BC17" s="10"/>
      <c r="BD17" s="11" t="s">
        <v>67</v>
      </c>
      <c r="BE17" s="11" t="s">
        <v>67</v>
      </c>
      <c r="BF17" s="21"/>
      <c r="BG17" s="25"/>
      <c r="BH17" s="11"/>
      <c r="BI17" s="10"/>
      <c r="BJ17" s="11" t="s">
        <v>67</v>
      </c>
      <c r="BK17" s="11" t="s">
        <v>67</v>
      </c>
      <c r="BL17" s="10"/>
      <c r="BM17" s="11" t="s">
        <v>67</v>
      </c>
      <c r="BN17" s="10"/>
      <c r="BO17" s="11" t="s">
        <v>67</v>
      </c>
      <c r="BP17" s="11" t="s">
        <v>67</v>
      </c>
      <c r="BQ17" s="21"/>
      <c r="BR17" s="25"/>
    </row>
    <row r="18" spans="1:70" x14ac:dyDescent="0.25">
      <c r="B18" s="45" t="s">
        <v>36</v>
      </c>
      <c r="C18" s="58"/>
      <c r="D18" s="46"/>
      <c r="E18" s="46"/>
      <c r="F18" s="46"/>
      <c r="G18" s="46"/>
      <c r="H18" s="46"/>
      <c r="I18" s="52" t="s">
        <v>67</v>
      </c>
      <c r="J18" s="46"/>
      <c r="K18" s="49">
        <f>K17+7/1440</f>
        <v>0.33333333333333331</v>
      </c>
      <c r="L18" s="52" t="s">
        <v>67</v>
      </c>
      <c r="M18" s="52" t="s">
        <v>67</v>
      </c>
      <c r="N18" s="52"/>
      <c r="O18" s="52" t="s">
        <v>67</v>
      </c>
      <c r="P18" s="54"/>
      <c r="Q18" s="52"/>
      <c r="R18" s="52" t="s">
        <v>67</v>
      </c>
      <c r="S18" s="52"/>
      <c r="T18" s="46"/>
      <c r="U18" s="52" t="s">
        <v>67</v>
      </c>
      <c r="V18" s="46"/>
      <c r="W18" s="52"/>
      <c r="X18" s="46"/>
      <c r="Y18" s="47"/>
      <c r="Z18" s="54" t="s">
        <v>67</v>
      </c>
      <c r="AA18" s="54" t="s">
        <v>67</v>
      </c>
      <c r="AB18" s="52" t="s">
        <v>67</v>
      </c>
      <c r="AC18" s="52"/>
      <c r="AD18" s="52"/>
      <c r="AE18" s="46"/>
      <c r="AF18" s="46"/>
      <c r="AG18" s="52" t="s">
        <v>67</v>
      </c>
      <c r="AH18" s="46"/>
      <c r="AI18" s="46"/>
      <c r="AJ18" s="54" t="s">
        <v>67</v>
      </c>
      <c r="AK18" s="46"/>
      <c r="AL18" s="46"/>
      <c r="AM18" s="46"/>
      <c r="AN18" s="46"/>
      <c r="AO18" s="52" t="s">
        <v>67</v>
      </c>
      <c r="AP18" s="46"/>
      <c r="AQ18" s="46"/>
      <c r="AR18" s="46"/>
      <c r="AS18" s="52" t="s">
        <v>67</v>
      </c>
      <c r="AT18" s="46"/>
      <c r="AU18" s="52" t="s">
        <v>67</v>
      </c>
      <c r="AV18" s="50"/>
      <c r="AW18" s="52"/>
      <c r="AX18" s="46"/>
      <c r="AY18" s="52" t="s">
        <v>67</v>
      </c>
      <c r="AZ18" s="52" t="s">
        <v>67</v>
      </c>
      <c r="BA18" s="46"/>
      <c r="BB18" s="52" t="s">
        <v>67</v>
      </c>
      <c r="BC18" s="46"/>
      <c r="BD18" s="52" t="s">
        <v>67</v>
      </c>
      <c r="BE18" s="52" t="s">
        <v>67</v>
      </c>
      <c r="BF18" s="48"/>
      <c r="BG18" s="50"/>
      <c r="BH18" s="52"/>
      <c r="BI18" s="46"/>
      <c r="BJ18" s="52" t="s">
        <v>67</v>
      </c>
      <c r="BK18" s="52" t="s">
        <v>67</v>
      </c>
      <c r="BL18" s="46"/>
      <c r="BM18" s="52" t="s">
        <v>67</v>
      </c>
      <c r="BN18" s="46"/>
      <c r="BO18" s="52" t="s">
        <v>67</v>
      </c>
      <c r="BP18" s="52" t="s">
        <v>67</v>
      </c>
      <c r="BQ18" s="48"/>
      <c r="BR18" s="50"/>
    </row>
    <row r="19" spans="1:70" x14ac:dyDescent="0.25">
      <c r="A19" s="4">
        <v>3.472222222222222E-3</v>
      </c>
      <c r="B19" s="3" t="s">
        <v>37</v>
      </c>
      <c r="C19" s="57"/>
      <c r="D19" s="10"/>
      <c r="E19" s="10"/>
      <c r="F19" s="10"/>
      <c r="G19" s="10"/>
      <c r="H19" s="10"/>
      <c r="I19" s="11">
        <f>I16+$A19</f>
        <v>0.30069444444444443</v>
      </c>
      <c r="J19" s="10"/>
      <c r="K19" s="7">
        <f>K18+1/1440</f>
        <v>0.33402777777777776</v>
      </c>
      <c r="L19" s="11">
        <f>L16+$A19</f>
        <v>0.33194444444444443</v>
      </c>
      <c r="M19" s="11">
        <f>M16+$A19</f>
        <v>0.34652777777777771</v>
      </c>
      <c r="N19" s="11"/>
      <c r="O19" s="11">
        <f>O16+$A19</f>
        <v>0.41527777777777775</v>
      </c>
      <c r="P19" s="22"/>
      <c r="Q19" s="11"/>
      <c r="R19" s="11">
        <f>R16+$A19</f>
        <v>0.49861111111111106</v>
      </c>
      <c r="S19" s="11"/>
      <c r="T19" s="10"/>
      <c r="U19" s="7">
        <f>U16+$A19</f>
        <v>0.51666666666666661</v>
      </c>
      <c r="V19" s="10"/>
      <c r="W19" s="11"/>
      <c r="X19" s="10"/>
      <c r="Y19" s="6"/>
      <c r="Z19" s="22">
        <f>Z16+$A19</f>
        <v>0.55208333333333315</v>
      </c>
      <c r="AA19" s="22">
        <f>AA16+$A19</f>
        <v>0.55902777777777779</v>
      </c>
      <c r="AB19" s="11">
        <f>AB16+$A19</f>
        <v>0.58194444444444438</v>
      </c>
      <c r="AC19" s="11"/>
      <c r="AD19" s="11"/>
      <c r="AE19" s="10"/>
      <c r="AF19" s="10"/>
      <c r="AG19" s="11">
        <f>AG16+$A19</f>
        <v>0.66527777777777775</v>
      </c>
      <c r="AH19" s="10"/>
      <c r="AI19" s="10"/>
      <c r="AJ19" s="22">
        <f>AJ16+$A19</f>
        <v>0.68055555555555558</v>
      </c>
      <c r="AK19" s="10"/>
      <c r="AL19" s="10"/>
      <c r="AM19" s="10"/>
      <c r="AN19" s="10"/>
      <c r="AO19" s="11">
        <f>AO16+$A19</f>
        <v>0.70694444444444438</v>
      </c>
      <c r="AP19" s="10"/>
      <c r="AQ19" s="10"/>
      <c r="AR19" s="10"/>
      <c r="AS19" s="11">
        <f>AS16+$A19</f>
        <v>0.74861111111111101</v>
      </c>
      <c r="AT19" s="10"/>
      <c r="AU19" s="11">
        <f>AU16+$A19</f>
        <v>0.79027777777777763</v>
      </c>
      <c r="AV19" s="25"/>
      <c r="AW19" s="11"/>
      <c r="AX19" s="11"/>
      <c r="AY19" s="11">
        <f>AY16+$A19</f>
        <v>0.4152777777777778</v>
      </c>
      <c r="AZ19" s="11">
        <f>AZ16+$A19</f>
        <v>0.49861111111111112</v>
      </c>
      <c r="BA19" s="10"/>
      <c r="BB19" s="11">
        <f>BB16+$A19</f>
        <v>0.58194444444444449</v>
      </c>
      <c r="BC19" s="11"/>
      <c r="BD19" s="11">
        <f>BD16+$A19</f>
        <v>0.66527777777777786</v>
      </c>
      <c r="BE19" s="11">
        <f>BE16+$A19</f>
        <v>0.74861111111111123</v>
      </c>
      <c r="BF19" s="21"/>
      <c r="BG19" s="25"/>
      <c r="BH19" s="11"/>
      <c r="BI19" s="11"/>
      <c r="BJ19" s="11">
        <f>BJ16+$A19</f>
        <v>0.4152777777777778</v>
      </c>
      <c r="BK19" s="11">
        <f>BK16+$A19</f>
        <v>0.49861111111111112</v>
      </c>
      <c r="BL19" s="10"/>
      <c r="BM19" s="11">
        <f>BM16+$A19</f>
        <v>0.58194444444444449</v>
      </c>
      <c r="BN19" s="11"/>
      <c r="BO19" s="11">
        <f>BO16+$A19</f>
        <v>0.66527777777777786</v>
      </c>
      <c r="BP19" s="11">
        <f>BP16+$A19</f>
        <v>0.74861111111111123</v>
      </c>
      <c r="BQ19" s="22"/>
      <c r="BR19" s="25"/>
    </row>
    <row r="20" spans="1:70" x14ac:dyDescent="0.25">
      <c r="A20" s="4">
        <v>2.7777777777777779E-3</v>
      </c>
      <c r="B20" s="45" t="s">
        <v>35</v>
      </c>
      <c r="C20" s="52"/>
      <c r="D20" s="52"/>
      <c r="E20" s="52"/>
      <c r="F20" s="52"/>
      <c r="G20" s="52"/>
      <c r="H20" s="52"/>
      <c r="I20" s="52">
        <f>I19+$A20</f>
        <v>0.3034722222222222</v>
      </c>
      <c r="J20" s="52">
        <v>0.31597222222222221</v>
      </c>
      <c r="K20" s="52"/>
      <c r="L20" s="52">
        <f t="shared" ref="L20:M24" si="0">L19+$A20</f>
        <v>0.3347222222222222</v>
      </c>
      <c r="M20" s="52">
        <f t="shared" si="0"/>
        <v>0.34930555555555548</v>
      </c>
      <c r="N20" s="52"/>
      <c r="O20" s="52">
        <f>O19+$A20</f>
        <v>0.41805555555555551</v>
      </c>
      <c r="P20" s="52"/>
      <c r="Q20" s="52"/>
      <c r="R20" s="52">
        <f>R19+$A20</f>
        <v>0.50138888888888888</v>
      </c>
      <c r="S20" s="52"/>
      <c r="T20" s="52"/>
      <c r="U20" s="52">
        <f>U19+$A20</f>
        <v>0.51944444444444438</v>
      </c>
      <c r="V20" s="52"/>
      <c r="W20" s="52"/>
      <c r="X20" s="52"/>
      <c r="Y20" s="52"/>
      <c r="Z20" s="52"/>
      <c r="AA20" s="52">
        <f t="shared" ref="AA20:AB23" si="1">AA19+$A20</f>
        <v>0.56180555555555556</v>
      </c>
      <c r="AB20" s="52">
        <f t="shared" si="1"/>
        <v>0.58472222222222214</v>
      </c>
      <c r="AC20" s="52"/>
      <c r="AD20" s="52"/>
      <c r="AE20" s="52"/>
      <c r="AF20" s="52"/>
      <c r="AG20" s="52">
        <f t="shared" ref="AG20:AJ24" si="2">AG19+$A20</f>
        <v>0.66805555555555551</v>
      </c>
      <c r="AH20" s="52"/>
      <c r="AI20" s="52"/>
      <c r="AJ20" s="52">
        <f t="shared" si="2"/>
        <v>0.68333333333333335</v>
      </c>
      <c r="AK20" s="52"/>
      <c r="AL20" s="52"/>
      <c r="AM20" s="52"/>
      <c r="AN20" s="52"/>
      <c r="AO20" s="52">
        <f>AO19+$A20</f>
        <v>0.70972222222222214</v>
      </c>
      <c r="AP20" s="52"/>
      <c r="AQ20" s="52"/>
      <c r="AR20" s="52"/>
      <c r="AS20" s="52">
        <f>AS19+$A20</f>
        <v>0.75138888888888877</v>
      </c>
      <c r="AT20" s="52"/>
      <c r="AU20" s="52">
        <f>AU19+$A20</f>
        <v>0.7930555555555554</v>
      </c>
      <c r="AV20" s="52"/>
      <c r="AW20" s="52"/>
      <c r="AX20" s="52"/>
      <c r="AY20" s="52">
        <f t="shared" ref="AY20:AZ24" si="3">AY19+$A20</f>
        <v>0.41805555555555557</v>
      </c>
      <c r="AZ20" s="52">
        <f t="shared" si="3"/>
        <v>0.50138888888888888</v>
      </c>
      <c r="BA20" s="52"/>
      <c r="BB20" s="52">
        <f>BB19+$A20</f>
        <v>0.58472222222222225</v>
      </c>
      <c r="BC20" s="52"/>
      <c r="BD20" s="52">
        <f t="shared" ref="BD20:BE24" si="4">BD19+$A20</f>
        <v>0.66805555555555562</v>
      </c>
      <c r="BE20" s="52">
        <f t="shared" si="4"/>
        <v>0.75138888888888899</v>
      </c>
      <c r="BF20" s="52"/>
      <c r="BG20" s="52"/>
      <c r="BH20" s="52"/>
      <c r="BI20" s="52"/>
      <c r="BJ20" s="52">
        <f t="shared" ref="BJ20:BK24" si="5">BJ19+$A20</f>
        <v>0.41805555555555557</v>
      </c>
      <c r="BK20" s="52">
        <f t="shared" si="5"/>
        <v>0.50138888888888888</v>
      </c>
      <c r="BL20" s="52"/>
      <c r="BM20" s="52">
        <f>BM19+$A20</f>
        <v>0.58472222222222225</v>
      </c>
      <c r="BN20" s="52"/>
      <c r="BO20" s="52">
        <f t="shared" ref="BO20:BP24" si="6">BO19+$A20</f>
        <v>0.66805555555555562</v>
      </c>
      <c r="BP20" s="52">
        <f t="shared" si="6"/>
        <v>0.75138888888888899</v>
      </c>
      <c r="BQ20" s="52"/>
      <c r="BR20" s="52"/>
    </row>
    <row r="21" spans="1:70" x14ac:dyDescent="0.25">
      <c r="A21" s="4">
        <v>6.9444444444444447E-4</v>
      </c>
      <c r="B21" s="3" t="s">
        <v>34</v>
      </c>
      <c r="C21" s="57"/>
      <c r="D21" s="10"/>
      <c r="E21" s="10"/>
      <c r="F21" s="10"/>
      <c r="G21" s="10"/>
      <c r="H21" s="10"/>
      <c r="I21" s="11">
        <f>I20+$A21</f>
        <v>0.30416666666666664</v>
      </c>
      <c r="J21" s="11">
        <f>J20+$A21</f>
        <v>0.31666666666666665</v>
      </c>
      <c r="K21" s="7"/>
      <c r="L21" s="11">
        <f t="shared" si="0"/>
        <v>0.33541666666666664</v>
      </c>
      <c r="M21" s="11">
        <f t="shared" si="0"/>
        <v>0.34999999999999992</v>
      </c>
      <c r="N21" s="11"/>
      <c r="O21" s="11">
        <f>O20+$A21</f>
        <v>0.41874999999999996</v>
      </c>
      <c r="P21" s="22"/>
      <c r="Q21" s="11"/>
      <c r="R21" s="11">
        <f>R20+$A21</f>
        <v>0.50208333333333333</v>
      </c>
      <c r="S21" s="11"/>
      <c r="T21" s="10"/>
      <c r="U21" s="11">
        <f>U20+$A21</f>
        <v>0.52013888888888882</v>
      </c>
      <c r="V21" s="10"/>
      <c r="W21" s="11"/>
      <c r="X21" s="10"/>
      <c r="Y21" s="6"/>
      <c r="Z21" s="22"/>
      <c r="AA21" s="22">
        <f t="shared" si="1"/>
        <v>0.5625</v>
      </c>
      <c r="AB21" s="11">
        <f t="shared" si="1"/>
        <v>0.58541666666666659</v>
      </c>
      <c r="AC21" s="11"/>
      <c r="AD21" s="11"/>
      <c r="AE21" s="10"/>
      <c r="AF21" s="10"/>
      <c r="AG21" s="11">
        <f t="shared" si="2"/>
        <v>0.66874999999999996</v>
      </c>
      <c r="AH21" s="10"/>
      <c r="AI21" s="10"/>
      <c r="AJ21" s="22">
        <f t="shared" si="2"/>
        <v>0.68402777777777779</v>
      </c>
      <c r="AK21" s="10"/>
      <c r="AL21" s="10"/>
      <c r="AM21" s="10"/>
      <c r="AN21" s="10"/>
      <c r="AO21" s="11">
        <f>AO20+$A21</f>
        <v>0.71041666666666659</v>
      </c>
      <c r="AP21" s="10"/>
      <c r="AQ21" s="10"/>
      <c r="AR21" s="10"/>
      <c r="AS21" s="11">
        <f>AS20+$A21</f>
        <v>0.75208333333333321</v>
      </c>
      <c r="AT21" s="10"/>
      <c r="AU21" s="11">
        <f>AU20+$A21</f>
        <v>0.79374999999999984</v>
      </c>
      <c r="AV21" s="25"/>
      <c r="AW21" s="11"/>
      <c r="AX21" s="11"/>
      <c r="AY21" s="11">
        <f t="shared" si="3"/>
        <v>0.41875000000000001</v>
      </c>
      <c r="AZ21" s="11">
        <f t="shared" si="3"/>
        <v>0.50208333333333333</v>
      </c>
      <c r="BA21" s="11"/>
      <c r="BB21" s="11">
        <f>BB20+$A21</f>
        <v>0.5854166666666667</v>
      </c>
      <c r="BC21" s="11"/>
      <c r="BD21" s="11">
        <f t="shared" si="4"/>
        <v>0.66875000000000007</v>
      </c>
      <c r="BE21" s="11">
        <f t="shared" si="4"/>
        <v>0.75208333333333344</v>
      </c>
      <c r="BF21" s="22"/>
      <c r="BG21" s="33"/>
      <c r="BH21" s="11"/>
      <c r="BI21" s="11"/>
      <c r="BJ21" s="11">
        <f t="shared" si="5"/>
        <v>0.41875000000000001</v>
      </c>
      <c r="BK21" s="11">
        <f t="shared" si="5"/>
        <v>0.50208333333333333</v>
      </c>
      <c r="BL21" s="11"/>
      <c r="BM21" s="11">
        <f>BM20+$A21</f>
        <v>0.5854166666666667</v>
      </c>
      <c r="BN21" s="11"/>
      <c r="BO21" s="11">
        <f t="shared" si="6"/>
        <v>0.66875000000000007</v>
      </c>
      <c r="BP21" s="11">
        <f t="shared" si="6"/>
        <v>0.75208333333333344</v>
      </c>
      <c r="BQ21" s="22"/>
      <c r="BR21" s="33"/>
    </row>
    <row r="22" spans="1:70" x14ac:dyDescent="0.25">
      <c r="A22" s="4">
        <v>1.3888888888888889E-3</v>
      </c>
      <c r="B22" s="45" t="s">
        <v>33</v>
      </c>
      <c r="C22" s="58"/>
      <c r="D22" s="46"/>
      <c r="E22" s="46"/>
      <c r="F22" s="46"/>
      <c r="G22" s="46"/>
      <c r="H22" s="46"/>
      <c r="I22" s="52">
        <f>I21+$A22</f>
        <v>0.30555555555555552</v>
      </c>
      <c r="J22" s="52">
        <f>J21+$A22</f>
        <v>0.31805555555555554</v>
      </c>
      <c r="K22" s="49"/>
      <c r="L22" s="52">
        <f t="shared" si="0"/>
        <v>0.33680555555555552</v>
      </c>
      <c r="M22" s="52">
        <f t="shared" si="0"/>
        <v>0.35138888888888881</v>
      </c>
      <c r="N22" s="52"/>
      <c r="O22" s="52">
        <f>O21+$A22</f>
        <v>0.42013888888888884</v>
      </c>
      <c r="P22" s="54"/>
      <c r="Q22" s="52"/>
      <c r="R22" s="52">
        <f>R21+$A22</f>
        <v>0.50347222222222221</v>
      </c>
      <c r="S22" s="52"/>
      <c r="T22" s="46"/>
      <c r="U22" s="52">
        <f>U21+$A22</f>
        <v>0.5215277777777777</v>
      </c>
      <c r="V22" s="46"/>
      <c r="W22" s="52"/>
      <c r="X22" s="46"/>
      <c r="Y22" s="47"/>
      <c r="Z22" s="54"/>
      <c r="AA22" s="54">
        <f t="shared" si="1"/>
        <v>0.56388888888888888</v>
      </c>
      <c r="AB22" s="52">
        <f t="shared" si="1"/>
        <v>0.58680555555555547</v>
      </c>
      <c r="AC22" s="52"/>
      <c r="AD22" s="52"/>
      <c r="AE22" s="46"/>
      <c r="AF22" s="46"/>
      <c r="AG22" s="52">
        <f t="shared" si="2"/>
        <v>0.67013888888888884</v>
      </c>
      <c r="AH22" s="46"/>
      <c r="AI22" s="46"/>
      <c r="AJ22" s="54">
        <f t="shared" si="2"/>
        <v>0.68541666666666667</v>
      </c>
      <c r="AK22" s="46"/>
      <c r="AL22" s="46"/>
      <c r="AM22" s="46"/>
      <c r="AN22" s="46"/>
      <c r="AO22" s="52">
        <f>AO21+$A22</f>
        <v>0.71180555555555547</v>
      </c>
      <c r="AP22" s="46"/>
      <c r="AQ22" s="46"/>
      <c r="AR22" s="46"/>
      <c r="AS22" s="52">
        <f>AS21+$A22</f>
        <v>0.7534722222222221</v>
      </c>
      <c r="AT22" s="46"/>
      <c r="AU22" s="52">
        <f>AU21+$A22</f>
        <v>0.79513888888888873</v>
      </c>
      <c r="AV22" s="50"/>
      <c r="AW22" s="52"/>
      <c r="AX22" s="52"/>
      <c r="AY22" s="52">
        <f t="shared" si="3"/>
        <v>0.4201388888888889</v>
      </c>
      <c r="AZ22" s="52">
        <f t="shared" si="3"/>
        <v>0.50347222222222221</v>
      </c>
      <c r="BA22" s="52"/>
      <c r="BB22" s="52">
        <f>BB21+$A22</f>
        <v>0.58680555555555558</v>
      </c>
      <c r="BC22" s="52"/>
      <c r="BD22" s="52">
        <f t="shared" si="4"/>
        <v>0.67013888888888895</v>
      </c>
      <c r="BE22" s="52">
        <f t="shared" si="4"/>
        <v>0.75347222222222232</v>
      </c>
      <c r="BF22" s="54"/>
      <c r="BG22" s="55"/>
      <c r="BH22" s="52"/>
      <c r="BI22" s="52"/>
      <c r="BJ22" s="52">
        <f t="shared" si="5"/>
        <v>0.4201388888888889</v>
      </c>
      <c r="BK22" s="52">
        <f t="shared" si="5"/>
        <v>0.50347222222222221</v>
      </c>
      <c r="BL22" s="52"/>
      <c r="BM22" s="52">
        <f>BM21+$A22</f>
        <v>0.58680555555555558</v>
      </c>
      <c r="BN22" s="52"/>
      <c r="BO22" s="52">
        <f t="shared" si="6"/>
        <v>0.67013888888888895</v>
      </c>
      <c r="BP22" s="52">
        <f t="shared" si="6"/>
        <v>0.75347222222222232</v>
      </c>
      <c r="BQ22" s="54"/>
      <c r="BR22" s="55"/>
    </row>
    <row r="23" spans="1:70" x14ac:dyDescent="0.25">
      <c r="A23" s="4">
        <v>6.9444444444444447E-4</v>
      </c>
      <c r="B23" s="3" t="s">
        <v>32</v>
      </c>
      <c r="C23" s="57"/>
      <c r="D23" s="10"/>
      <c r="E23" s="10"/>
      <c r="F23" s="10"/>
      <c r="G23" s="10"/>
      <c r="H23" s="10"/>
      <c r="I23" s="11">
        <f>I22+$A23</f>
        <v>0.30624999999999997</v>
      </c>
      <c r="J23" s="11">
        <f>J22+$A23</f>
        <v>0.31874999999999998</v>
      </c>
      <c r="K23" s="7"/>
      <c r="L23" s="11">
        <f t="shared" si="0"/>
        <v>0.33749999999999997</v>
      </c>
      <c r="M23" s="11">
        <f t="shared" si="0"/>
        <v>0.35208333333333325</v>
      </c>
      <c r="N23" s="11"/>
      <c r="O23" s="11">
        <f>O22+$A23</f>
        <v>0.42083333333333328</v>
      </c>
      <c r="P23" s="22"/>
      <c r="Q23" s="11"/>
      <c r="R23" s="11">
        <f>R22+$A23</f>
        <v>0.50416666666666665</v>
      </c>
      <c r="S23" s="11"/>
      <c r="T23" s="10"/>
      <c r="U23" s="11">
        <f>U22+$A23</f>
        <v>0.52222222222222214</v>
      </c>
      <c r="V23" s="10"/>
      <c r="W23" s="11"/>
      <c r="X23" s="10"/>
      <c r="Y23" s="6"/>
      <c r="Z23" s="22"/>
      <c r="AA23" s="22">
        <f t="shared" si="1"/>
        <v>0.56458333333333333</v>
      </c>
      <c r="AB23" s="11">
        <f t="shared" si="1"/>
        <v>0.58749999999999991</v>
      </c>
      <c r="AC23" s="11"/>
      <c r="AD23" s="11"/>
      <c r="AE23" s="10"/>
      <c r="AF23" s="10"/>
      <c r="AG23" s="11">
        <f t="shared" si="2"/>
        <v>0.67083333333333328</v>
      </c>
      <c r="AH23" s="10"/>
      <c r="AI23" s="10"/>
      <c r="AJ23" s="22">
        <f t="shared" si="2"/>
        <v>0.68611111111111112</v>
      </c>
      <c r="AK23" s="10"/>
      <c r="AL23" s="10"/>
      <c r="AM23" s="10"/>
      <c r="AN23" s="10"/>
      <c r="AO23" s="11">
        <f>AO22+$A23</f>
        <v>0.71249999999999991</v>
      </c>
      <c r="AP23" s="10"/>
      <c r="AQ23" s="10"/>
      <c r="AR23" s="10"/>
      <c r="AS23" s="11">
        <f>AS22+$A23</f>
        <v>0.75416666666666654</v>
      </c>
      <c r="AT23" s="10"/>
      <c r="AU23" s="11">
        <f>AU22+$A23</f>
        <v>0.79583333333333317</v>
      </c>
      <c r="AV23" s="25"/>
      <c r="AW23" s="11"/>
      <c r="AX23" s="11"/>
      <c r="AY23" s="11">
        <f t="shared" si="3"/>
        <v>0.42083333333333334</v>
      </c>
      <c r="AZ23" s="11">
        <f t="shared" si="3"/>
        <v>0.50416666666666665</v>
      </c>
      <c r="BA23" s="11"/>
      <c r="BB23" s="11">
        <f>BB22+$A23</f>
        <v>0.58750000000000002</v>
      </c>
      <c r="BC23" s="11"/>
      <c r="BD23" s="11">
        <f t="shared" si="4"/>
        <v>0.67083333333333339</v>
      </c>
      <c r="BE23" s="11">
        <f t="shared" si="4"/>
        <v>0.75416666666666676</v>
      </c>
      <c r="BF23" s="22"/>
      <c r="BG23" s="33"/>
      <c r="BH23" s="11"/>
      <c r="BI23" s="11"/>
      <c r="BJ23" s="11">
        <f t="shared" si="5"/>
        <v>0.42083333333333334</v>
      </c>
      <c r="BK23" s="11">
        <f t="shared" si="5"/>
        <v>0.50416666666666665</v>
      </c>
      <c r="BL23" s="11"/>
      <c r="BM23" s="11">
        <f>BM22+$A23</f>
        <v>0.58750000000000002</v>
      </c>
      <c r="BN23" s="11"/>
      <c r="BO23" s="11">
        <f t="shared" si="6"/>
        <v>0.67083333333333339</v>
      </c>
      <c r="BP23" s="11">
        <f t="shared" si="6"/>
        <v>0.75416666666666676</v>
      </c>
      <c r="BQ23" s="22"/>
      <c r="BR23" s="33"/>
    </row>
    <row r="24" spans="1:70" x14ac:dyDescent="0.25">
      <c r="A24" s="4">
        <v>6.9444444444444447E-4</v>
      </c>
      <c r="B24" s="45" t="s">
        <v>31</v>
      </c>
      <c r="C24" s="58"/>
      <c r="D24" s="46"/>
      <c r="E24" s="46"/>
      <c r="F24" s="46"/>
      <c r="G24" s="46"/>
      <c r="H24" s="46"/>
      <c r="I24" s="52">
        <f>I23+$A24</f>
        <v>0.30694444444444441</v>
      </c>
      <c r="J24" s="52">
        <f>J23+$A24</f>
        <v>0.31944444444444442</v>
      </c>
      <c r="K24" s="49"/>
      <c r="L24" s="52">
        <f t="shared" si="0"/>
        <v>0.33819444444444441</v>
      </c>
      <c r="M24" s="52">
        <f t="shared" si="0"/>
        <v>0.35277777777777769</v>
      </c>
      <c r="N24" s="52"/>
      <c r="O24" s="52">
        <f>O23+$A24</f>
        <v>0.42152777777777772</v>
      </c>
      <c r="P24" s="54"/>
      <c r="Q24" s="52"/>
      <c r="R24" s="52">
        <f>R23+$A24</f>
        <v>0.50486111111111109</v>
      </c>
      <c r="S24" s="52"/>
      <c r="T24" s="46"/>
      <c r="U24" s="52">
        <f>U23+$A24</f>
        <v>0.52291666666666659</v>
      </c>
      <c r="V24" s="46"/>
      <c r="W24" s="112"/>
      <c r="X24" s="46"/>
      <c r="Y24" s="47"/>
      <c r="Z24" s="54"/>
      <c r="AA24" s="54">
        <f>AA23+$A24</f>
        <v>0.56527777777777777</v>
      </c>
      <c r="AB24" s="52">
        <f>AB23+$A24</f>
        <v>0.58819444444444435</v>
      </c>
      <c r="AC24" s="52"/>
      <c r="AD24" s="52"/>
      <c r="AE24" s="46"/>
      <c r="AF24" s="46"/>
      <c r="AG24" s="52">
        <f t="shared" si="2"/>
        <v>0.67152777777777772</v>
      </c>
      <c r="AH24" s="46"/>
      <c r="AI24" s="46"/>
      <c r="AJ24" s="54">
        <f t="shared" si="2"/>
        <v>0.68680555555555556</v>
      </c>
      <c r="AK24" s="46"/>
      <c r="AL24" s="46"/>
      <c r="AM24" s="46"/>
      <c r="AN24" s="46"/>
      <c r="AO24" s="52">
        <f>AO23+$A24</f>
        <v>0.71319444444444435</v>
      </c>
      <c r="AP24" s="46"/>
      <c r="AQ24" s="46"/>
      <c r="AR24" s="46"/>
      <c r="AS24" s="52">
        <f>AS23+$A24</f>
        <v>0.75486111111111098</v>
      </c>
      <c r="AT24" s="46"/>
      <c r="AU24" s="52">
        <f>AU23+$A24</f>
        <v>0.79652777777777761</v>
      </c>
      <c r="AV24" s="50"/>
      <c r="AW24" s="52"/>
      <c r="AX24" s="52"/>
      <c r="AY24" s="52">
        <f t="shared" si="3"/>
        <v>0.42152777777777778</v>
      </c>
      <c r="AZ24" s="52">
        <f t="shared" si="3"/>
        <v>0.50486111111111109</v>
      </c>
      <c r="BA24" s="52"/>
      <c r="BB24" s="52">
        <f>BB23+$A24</f>
        <v>0.58819444444444446</v>
      </c>
      <c r="BC24" s="52"/>
      <c r="BD24" s="52">
        <f t="shared" si="4"/>
        <v>0.67152777777777783</v>
      </c>
      <c r="BE24" s="52">
        <f t="shared" si="4"/>
        <v>0.7548611111111112</v>
      </c>
      <c r="BF24" s="54"/>
      <c r="BG24" s="55"/>
      <c r="BH24" s="52"/>
      <c r="BI24" s="52"/>
      <c r="BJ24" s="52">
        <f t="shared" si="5"/>
        <v>0.42152777777777778</v>
      </c>
      <c r="BK24" s="52">
        <f t="shared" si="5"/>
        <v>0.50486111111111109</v>
      </c>
      <c r="BL24" s="52"/>
      <c r="BM24" s="52">
        <f>BM23+$A24</f>
        <v>0.58819444444444446</v>
      </c>
      <c r="BN24" s="52"/>
      <c r="BO24" s="52">
        <f t="shared" si="6"/>
        <v>0.67152777777777783</v>
      </c>
      <c r="BP24" s="52">
        <f t="shared" si="6"/>
        <v>0.7548611111111112</v>
      </c>
      <c r="BQ24" s="54"/>
      <c r="BR24" s="55"/>
    </row>
    <row r="25" spans="1:70" x14ac:dyDescent="0.25">
      <c r="A25" s="4"/>
      <c r="B25" s="3" t="s">
        <v>65</v>
      </c>
      <c r="C25" s="11"/>
      <c r="D25" s="11"/>
      <c r="E25" s="11"/>
      <c r="F25" s="11"/>
      <c r="G25" s="11"/>
      <c r="H25" s="11"/>
      <c r="I25" s="11" t="s">
        <v>67</v>
      </c>
      <c r="J25" s="11" t="s">
        <v>67</v>
      </c>
      <c r="K25" s="11"/>
      <c r="L25" s="11" t="s">
        <v>67</v>
      </c>
      <c r="M25" s="11" t="s">
        <v>67</v>
      </c>
      <c r="N25" s="11"/>
      <c r="O25" s="11" t="s">
        <v>67</v>
      </c>
      <c r="P25" s="11"/>
      <c r="Q25" s="11"/>
      <c r="R25" s="11" t="s">
        <v>67</v>
      </c>
      <c r="S25" s="11"/>
      <c r="T25" s="11">
        <f>T27+2/1440</f>
        <v>0.51736111111111116</v>
      </c>
      <c r="U25" s="11">
        <f>U24+2/1440</f>
        <v>0.52430555555555547</v>
      </c>
      <c r="V25" s="11"/>
      <c r="W25" s="11">
        <f>W26-1/1440</f>
        <v>0.5493055555555556</v>
      </c>
      <c r="X25" s="11"/>
      <c r="Y25" s="11"/>
      <c r="Z25" s="11"/>
      <c r="AA25" s="11" t="s">
        <v>67</v>
      </c>
      <c r="AB25" s="11" t="s">
        <v>67</v>
      </c>
      <c r="AC25" s="11"/>
      <c r="AD25" s="11"/>
      <c r="AE25" s="11">
        <v>0.64583333333333337</v>
      </c>
      <c r="AF25" s="11"/>
      <c r="AG25" s="11" t="s">
        <v>67</v>
      </c>
      <c r="AH25" s="11"/>
      <c r="AI25" s="11"/>
      <c r="AJ25" s="11" t="s">
        <v>67</v>
      </c>
      <c r="AK25" s="11"/>
      <c r="AL25" s="11"/>
      <c r="AM25" s="11">
        <v>0.70833333333333337</v>
      </c>
      <c r="AN25" s="11"/>
      <c r="AO25" s="11" t="s">
        <v>67</v>
      </c>
      <c r="AP25" s="11"/>
      <c r="AQ25" s="11"/>
      <c r="AR25" s="11"/>
      <c r="AS25" s="11" t="s">
        <v>67</v>
      </c>
      <c r="AT25" s="11"/>
      <c r="AU25" s="11" t="s">
        <v>67</v>
      </c>
      <c r="AV25" s="11"/>
      <c r="AW25" s="11"/>
      <c r="AX25" s="11"/>
      <c r="AY25" s="11" t="s">
        <v>67</v>
      </c>
      <c r="AZ25" s="11" t="s">
        <v>67</v>
      </c>
      <c r="BA25" s="11"/>
      <c r="BB25" s="11" t="s">
        <v>67</v>
      </c>
      <c r="BC25" s="11"/>
      <c r="BD25" s="11" t="s">
        <v>67</v>
      </c>
      <c r="BE25" s="11" t="s">
        <v>67</v>
      </c>
      <c r="BF25" s="11"/>
      <c r="BG25" s="11"/>
      <c r="BH25" s="11"/>
      <c r="BI25" s="11"/>
      <c r="BJ25" s="11" t="s">
        <v>67</v>
      </c>
      <c r="BK25" s="11" t="s">
        <v>67</v>
      </c>
      <c r="BL25" s="11"/>
      <c r="BM25" s="11" t="s">
        <v>67</v>
      </c>
      <c r="BN25" s="11"/>
      <c r="BO25" s="11" t="s">
        <v>67</v>
      </c>
      <c r="BP25" s="11" t="s">
        <v>67</v>
      </c>
      <c r="BQ25" s="11"/>
      <c r="BR25" s="11"/>
    </row>
    <row r="26" spans="1:70" x14ac:dyDescent="0.25">
      <c r="A26" s="4">
        <v>1.3888888888888889E-3</v>
      </c>
      <c r="B26" s="45" t="s">
        <v>30</v>
      </c>
      <c r="C26" s="52"/>
      <c r="D26" s="52">
        <v>0.23958333333333334</v>
      </c>
      <c r="E26" s="52">
        <v>0.24513888888888888</v>
      </c>
      <c r="F26" s="52">
        <v>0.25555555555555559</v>
      </c>
      <c r="G26" s="52"/>
      <c r="H26" s="52">
        <v>0.26944444444444443</v>
      </c>
      <c r="I26" s="52">
        <f>I24+$A26</f>
        <v>0.30833333333333329</v>
      </c>
      <c r="J26" s="52">
        <f>J24+$A26</f>
        <v>0.3208333333333333</v>
      </c>
      <c r="K26" s="52"/>
      <c r="L26" s="52">
        <f>L24+$A26</f>
        <v>0.33958333333333329</v>
      </c>
      <c r="M26" s="52">
        <f>M24+$A26</f>
        <v>0.35416666666666657</v>
      </c>
      <c r="N26" s="52">
        <f>M26</f>
        <v>0.35416666666666657</v>
      </c>
      <c r="O26" s="52">
        <f>O24+$A26</f>
        <v>0.42291666666666661</v>
      </c>
      <c r="P26" s="52">
        <f>N26+120/1440</f>
        <v>0.43749999999999989</v>
      </c>
      <c r="Q26" s="52"/>
      <c r="R26" s="52">
        <f>R24+$A26</f>
        <v>0.50624999999999998</v>
      </c>
      <c r="S26" s="52">
        <f>P26+120/1440</f>
        <v>0.52083333333333326</v>
      </c>
      <c r="T26" s="52" t="s">
        <v>67</v>
      </c>
      <c r="U26" s="52" t="s">
        <v>67</v>
      </c>
      <c r="V26" s="52">
        <f>V27-1/1440</f>
        <v>0.55000000000000004</v>
      </c>
      <c r="W26" s="52">
        <f>W27-1/1440</f>
        <v>0.55000000000000004</v>
      </c>
      <c r="X26" s="52"/>
      <c r="Y26" s="52"/>
      <c r="Z26" s="52"/>
      <c r="AA26" s="52">
        <f>AA24+$A26-1/1440</f>
        <v>0.56597222222222221</v>
      </c>
      <c r="AB26" s="52">
        <f>AB24+$A26</f>
        <v>0.58958333333333324</v>
      </c>
      <c r="AC26" s="52">
        <f>S26+120/1440</f>
        <v>0.60416666666666663</v>
      </c>
      <c r="AD26" s="52">
        <f>AK26-60/1440</f>
        <v>0.64583333333333337</v>
      </c>
      <c r="AE26" s="52" t="s">
        <v>67</v>
      </c>
      <c r="AF26" s="52"/>
      <c r="AG26" s="52">
        <f>AG24+$A26</f>
        <v>0.67291666666666661</v>
      </c>
      <c r="AH26" s="52">
        <v>0.67638888888888893</v>
      </c>
      <c r="AI26" s="52">
        <f>AH26</f>
        <v>0.67638888888888893</v>
      </c>
      <c r="AJ26" s="52">
        <f>AJ24+$A26-1/1440</f>
        <v>0.6875</v>
      </c>
      <c r="AK26" s="52">
        <f>AR26-60/1440</f>
        <v>0.6875</v>
      </c>
      <c r="AL26" s="52">
        <v>0.69791666666666663</v>
      </c>
      <c r="AM26" s="52" t="s">
        <v>67</v>
      </c>
      <c r="AN26" s="52"/>
      <c r="AO26" s="52">
        <f>AO24+$A26</f>
        <v>0.71458333333333324</v>
      </c>
      <c r="AP26" s="52">
        <v>0.72222222222222221</v>
      </c>
      <c r="AQ26" s="52">
        <f>AP26</f>
        <v>0.72222222222222221</v>
      </c>
      <c r="AR26" s="52">
        <f>BF26-60/1440</f>
        <v>0.72916666666666663</v>
      </c>
      <c r="AS26" s="52">
        <f>AS24+$A26</f>
        <v>0.75624999999999987</v>
      </c>
      <c r="AT26" s="52">
        <f>AR26+60/1440</f>
        <v>0.77083333333333326</v>
      </c>
      <c r="AU26" s="52">
        <f>AU24+$A26</f>
        <v>0.7979166666666665</v>
      </c>
      <c r="AV26" s="52"/>
      <c r="AW26" s="52">
        <v>0.27083333333333331</v>
      </c>
      <c r="AX26" s="52">
        <f>AW26+180/1440</f>
        <v>0.39583333333333331</v>
      </c>
      <c r="AY26" s="52">
        <f>AY24+$A26</f>
        <v>0.42291666666666666</v>
      </c>
      <c r="AZ26" s="52">
        <f>AZ24+$A26</f>
        <v>0.50624999999999998</v>
      </c>
      <c r="BA26" s="52">
        <f>AX26+180/1440</f>
        <v>0.52083333333333326</v>
      </c>
      <c r="BB26" s="52">
        <f>BB24+$A26</f>
        <v>0.58958333333333335</v>
      </c>
      <c r="BC26" s="52">
        <f>BA26+180/1440</f>
        <v>0.64583333333333326</v>
      </c>
      <c r="BD26" s="52">
        <f>BD24+$A26</f>
        <v>0.67291666666666672</v>
      </c>
      <c r="BE26" s="52">
        <f>BE24+$A26</f>
        <v>0.75625000000000009</v>
      </c>
      <c r="BF26" s="52">
        <f>BC26+180/1440</f>
        <v>0.77083333333333326</v>
      </c>
      <c r="BG26" s="52"/>
      <c r="BH26" s="52">
        <f>AW26</f>
        <v>0.27083333333333331</v>
      </c>
      <c r="BI26" s="52">
        <f>BH26+180/1440</f>
        <v>0.39583333333333331</v>
      </c>
      <c r="BJ26" s="52">
        <f>BJ24+$A26</f>
        <v>0.42291666666666666</v>
      </c>
      <c r="BK26" s="52">
        <f>BK24+$A26</f>
        <v>0.50624999999999998</v>
      </c>
      <c r="BL26" s="52">
        <f>BI26+180/1440</f>
        <v>0.52083333333333326</v>
      </c>
      <c r="BM26" s="52">
        <f>BM24+$A26</f>
        <v>0.58958333333333335</v>
      </c>
      <c r="BN26" s="52">
        <f>BL26+180/1440</f>
        <v>0.64583333333333326</v>
      </c>
      <c r="BO26" s="52">
        <f>BO24+$A26</f>
        <v>0.67291666666666672</v>
      </c>
      <c r="BP26" s="52">
        <f>BP24+$A26</f>
        <v>0.75625000000000009</v>
      </c>
      <c r="BQ26" s="52">
        <f>BN26+180/1440</f>
        <v>0.77083333333333326</v>
      </c>
      <c r="BR26" s="52"/>
    </row>
    <row r="27" spans="1:70" x14ac:dyDescent="0.25">
      <c r="A27" s="4">
        <v>1.3888888888888889E-3</v>
      </c>
      <c r="B27" s="3" t="s">
        <v>23</v>
      </c>
      <c r="C27" s="57"/>
      <c r="D27" s="119">
        <f>D26+2/1440</f>
        <v>0.24097222222222223</v>
      </c>
      <c r="E27" s="22">
        <f>E26+$A27</f>
        <v>0.24652777777777776</v>
      </c>
      <c r="F27" s="119">
        <f>F26+2/1440</f>
        <v>0.25694444444444448</v>
      </c>
      <c r="G27" s="10"/>
      <c r="H27" s="11" t="s">
        <v>67</v>
      </c>
      <c r="I27" s="11">
        <f>I26+$A27</f>
        <v>0.30972222222222218</v>
      </c>
      <c r="J27" s="10"/>
      <c r="K27" s="7"/>
      <c r="L27" s="11"/>
      <c r="M27" s="11"/>
      <c r="N27" s="22">
        <f>N26+$A27</f>
        <v>0.35555555555555546</v>
      </c>
      <c r="O27" s="11"/>
      <c r="P27" s="22">
        <f>P26+$A27</f>
        <v>0.43888888888888877</v>
      </c>
      <c r="Q27" s="11"/>
      <c r="R27" s="11"/>
      <c r="S27" s="22">
        <f>S26+$A27</f>
        <v>0.52222222222222214</v>
      </c>
      <c r="T27" s="11">
        <f>T28+1/1440</f>
        <v>0.51597222222222228</v>
      </c>
      <c r="U27" s="11" t="s">
        <v>67</v>
      </c>
      <c r="V27" s="119">
        <f>V28-1/1440</f>
        <v>0.55069444444444449</v>
      </c>
      <c r="W27" s="119">
        <f>W28-1/1440</f>
        <v>0.55069444444444449</v>
      </c>
      <c r="X27" s="22"/>
      <c r="Y27" s="21"/>
      <c r="Z27" s="22"/>
      <c r="AA27" s="22">
        <f>AA26+$A27</f>
        <v>0.56736111111111109</v>
      </c>
      <c r="AB27" s="11"/>
      <c r="AC27" s="22">
        <f t="shared" ref="AC27:AD29" si="7">AC26+$A27</f>
        <v>0.60555555555555551</v>
      </c>
      <c r="AD27" s="22">
        <f t="shared" si="7"/>
        <v>0.64722222222222225</v>
      </c>
      <c r="AE27" s="11">
        <f>AE25+2/1440</f>
        <v>0.64722222222222225</v>
      </c>
      <c r="AF27" s="11"/>
      <c r="AG27" s="11"/>
      <c r="AH27" s="120">
        <f t="shared" ref="AH27:AI27" si="8">AH26+$A27</f>
        <v>0.67777777777777781</v>
      </c>
      <c r="AI27" s="120">
        <f t="shared" si="8"/>
        <v>0.67777777777777781</v>
      </c>
      <c r="AJ27" s="22">
        <f t="shared" ref="AJ27:AK29" si="9">AJ26+$A27</f>
        <v>0.68888888888888888</v>
      </c>
      <c r="AK27" s="22">
        <f t="shared" si="9"/>
        <v>0.68888888888888888</v>
      </c>
      <c r="AL27" s="22" t="s">
        <v>67</v>
      </c>
      <c r="AM27" s="11">
        <f>AM25+2/1440</f>
        <v>0.70972222222222225</v>
      </c>
      <c r="AN27" s="11">
        <f>'7391 Ri.1'!AQ77+3/1440</f>
        <v>0.71319444444444435</v>
      </c>
      <c r="AO27" s="11"/>
      <c r="AP27" s="120">
        <f t="shared" ref="AP27:AQ27" si="10">AP26+$A27</f>
        <v>0.72361111111111109</v>
      </c>
      <c r="AQ27" s="120">
        <f t="shared" si="10"/>
        <v>0.72361111111111109</v>
      </c>
      <c r="AR27" s="22">
        <f>AR26+$A27</f>
        <v>0.73055555555555551</v>
      </c>
      <c r="AS27" s="11"/>
      <c r="AT27" s="22">
        <f>AT26+$A27</f>
        <v>0.77222222222222214</v>
      </c>
      <c r="AU27" s="11"/>
      <c r="AV27" s="25"/>
      <c r="AW27" s="11">
        <f t="shared" ref="AW27:AW29" si="11">AW26+$A27</f>
        <v>0.2722222222222222</v>
      </c>
      <c r="AX27" s="11">
        <f t="shared" ref="AX27:BC29" si="12">AX26+$A27</f>
        <v>0.3972222222222222</v>
      </c>
      <c r="AY27" s="92"/>
      <c r="AZ27" s="92"/>
      <c r="BA27" s="11" t="s">
        <v>67</v>
      </c>
      <c r="BB27" s="92"/>
      <c r="BC27" s="11">
        <f t="shared" si="12"/>
        <v>0.64722222222222214</v>
      </c>
      <c r="BD27" s="92"/>
      <c r="BE27" s="92"/>
      <c r="BF27" s="22">
        <f t="shared" ref="BF27" si="13">BF26+$A27</f>
        <v>0.77222222222222214</v>
      </c>
      <c r="BG27" s="33"/>
      <c r="BH27" s="11">
        <f t="shared" ref="BH27:BH29" si="14">BH26+$A27</f>
        <v>0.2722222222222222</v>
      </c>
      <c r="BI27" s="11">
        <f t="shared" ref="BI27:BN29" si="15">BI26+$A27</f>
        <v>0.3972222222222222</v>
      </c>
      <c r="BJ27" s="92"/>
      <c r="BK27" s="92"/>
      <c r="BL27" s="11">
        <f t="shared" si="15"/>
        <v>0.52222222222222214</v>
      </c>
      <c r="BM27" s="92"/>
      <c r="BN27" s="11">
        <f t="shared" si="15"/>
        <v>0.64722222222222214</v>
      </c>
      <c r="BO27" s="92"/>
      <c r="BP27" s="92"/>
      <c r="BQ27" s="11">
        <f t="shared" ref="BQ27:BQ29" si="16">BQ26+$A27</f>
        <v>0.77222222222222214</v>
      </c>
      <c r="BR27" s="33"/>
    </row>
    <row r="28" spans="1:70" x14ac:dyDescent="0.25">
      <c r="A28" s="4">
        <v>6.9444444444444447E-4</v>
      </c>
      <c r="B28" s="45" t="s">
        <v>22</v>
      </c>
      <c r="C28" s="58"/>
      <c r="D28" s="114" t="s">
        <v>67</v>
      </c>
      <c r="E28" s="54">
        <f>E27+$A28</f>
        <v>0.2472222222222222</v>
      </c>
      <c r="F28" s="114" t="s">
        <v>67</v>
      </c>
      <c r="G28" s="46"/>
      <c r="H28" s="52" t="s">
        <v>67</v>
      </c>
      <c r="I28" s="52">
        <f>I27+$A28</f>
        <v>0.31041666666666662</v>
      </c>
      <c r="J28" s="46"/>
      <c r="K28" s="49"/>
      <c r="L28" s="52"/>
      <c r="M28" s="52"/>
      <c r="N28" s="54">
        <f>N27+$A28</f>
        <v>0.3562499999999999</v>
      </c>
      <c r="O28" s="52"/>
      <c r="P28" s="54">
        <f>P27+$A28</f>
        <v>0.43958333333333321</v>
      </c>
      <c r="Q28" s="52"/>
      <c r="R28" s="52"/>
      <c r="S28" s="54">
        <f>S27+$A28</f>
        <v>0.52291666666666659</v>
      </c>
      <c r="T28" s="52">
        <f>T29+1/1440</f>
        <v>0.51527777777777783</v>
      </c>
      <c r="U28" s="52" t="s">
        <v>67</v>
      </c>
      <c r="V28" s="112">
        <f>V29-1/1440</f>
        <v>0.55138888888888893</v>
      </c>
      <c r="W28" s="112">
        <f>W29-1/1440</f>
        <v>0.55138888888888893</v>
      </c>
      <c r="X28" s="54"/>
      <c r="Y28" s="48"/>
      <c r="Z28" s="54"/>
      <c r="AA28" s="54">
        <f>AA27+$A28</f>
        <v>0.56805555555555554</v>
      </c>
      <c r="AB28" s="52"/>
      <c r="AC28" s="54">
        <f t="shared" si="7"/>
        <v>0.60624999999999996</v>
      </c>
      <c r="AD28" s="54">
        <f t="shared" si="7"/>
        <v>0.6479166666666667</v>
      </c>
      <c r="AE28" s="52">
        <f t="shared" ref="AE28:AR28" si="17">AE27+$A28</f>
        <v>0.6479166666666667</v>
      </c>
      <c r="AF28" s="52"/>
      <c r="AG28" s="52"/>
      <c r="AH28" s="112">
        <f t="shared" ref="AH28:AI28" si="18">AH27+$A28</f>
        <v>0.67847222222222225</v>
      </c>
      <c r="AI28" s="112">
        <f t="shared" si="18"/>
        <v>0.67847222222222225</v>
      </c>
      <c r="AJ28" s="54">
        <f t="shared" si="9"/>
        <v>0.68958333333333333</v>
      </c>
      <c r="AK28" s="54">
        <f t="shared" si="9"/>
        <v>0.68958333333333333</v>
      </c>
      <c r="AL28" s="54" t="s">
        <v>67</v>
      </c>
      <c r="AM28" s="52">
        <f t="shared" si="17"/>
        <v>0.7104166666666667</v>
      </c>
      <c r="AN28" s="52">
        <f t="shared" ref="AN28:AQ28" si="19">AN27+$A28</f>
        <v>0.7138888888888888</v>
      </c>
      <c r="AO28" s="52"/>
      <c r="AP28" s="112">
        <f t="shared" si="19"/>
        <v>0.72430555555555554</v>
      </c>
      <c r="AQ28" s="112">
        <f t="shared" si="19"/>
        <v>0.72430555555555554</v>
      </c>
      <c r="AR28" s="54">
        <f t="shared" si="17"/>
        <v>0.73124999999999996</v>
      </c>
      <c r="AS28" s="52"/>
      <c r="AT28" s="54">
        <f>AT27+$A28</f>
        <v>0.77291666666666659</v>
      </c>
      <c r="AU28" s="52"/>
      <c r="AV28" s="50"/>
      <c r="AW28" s="52">
        <f t="shared" si="11"/>
        <v>0.27291666666666664</v>
      </c>
      <c r="AX28" s="52">
        <f t="shared" si="12"/>
        <v>0.39791666666666664</v>
      </c>
      <c r="AY28" s="53"/>
      <c r="AZ28" s="53"/>
      <c r="BA28" s="52" t="s">
        <v>67</v>
      </c>
      <c r="BB28" s="53"/>
      <c r="BC28" s="52">
        <f t="shared" si="12"/>
        <v>0.64791666666666659</v>
      </c>
      <c r="BD28" s="53"/>
      <c r="BE28" s="53"/>
      <c r="BF28" s="54">
        <f t="shared" ref="BF28" si="20">BF27+$A28</f>
        <v>0.77291666666666659</v>
      </c>
      <c r="BG28" s="55"/>
      <c r="BH28" s="52">
        <f t="shared" si="14"/>
        <v>0.27291666666666664</v>
      </c>
      <c r="BI28" s="52">
        <f t="shared" si="15"/>
        <v>0.39791666666666664</v>
      </c>
      <c r="BJ28" s="53"/>
      <c r="BK28" s="53"/>
      <c r="BL28" s="52">
        <f t="shared" si="15"/>
        <v>0.52291666666666659</v>
      </c>
      <c r="BM28" s="53"/>
      <c r="BN28" s="52">
        <f t="shared" si="15"/>
        <v>0.64791666666666659</v>
      </c>
      <c r="BO28" s="53"/>
      <c r="BP28" s="53"/>
      <c r="BQ28" s="52">
        <f t="shared" si="16"/>
        <v>0.77291666666666659</v>
      </c>
      <c r="BR28" s="55"/>
    </row>
    <row r="29" spans="1:70" x14ac:dyDescent="0.25">
      <c r="A29" s="4">
        <v>6.9444444444444447E-4</v>
      </c>
      <c r="B29" s="3" t="s">
        <v>69</v>
      </c>
      <c r="C29" s="57"/>
      <c r="D29" s="121" t="s">
        <v>67</v>
      </c>
      <c r="E29" s="22">
        <f>E28+$A29</f>
        <v>0.24791666666666665</v>
      </c>
      <c r="F29" s="121" t="s">
        <v>67</v>
      </c>
      <c r="G29" s="10"/>
      <c r="H29" s="11" t="s">
        <v>67</v>
      </c>
      <c r="I29" s="11">
        <f>I28+$A29</f>
        <v>0.31111111111111106</v>
      </c>
      <c r="J29" s="10"/>
      <c r="K29" s="7"/>
      <c r="L29" s="11"/>
      <c r="M29" s="11"/>
      <c r="N29" s="22">
        <f>N28+$A29</f>
        <v>0.35694444444444434</v>
      </c>
      <c r="O29" s="11"/>
      <c r="P29" s="22">
        <f>P28+$A29</f>
        <v>0.44027777777777766</v>
      </c>
      <c r="Q29" s="11"/>
      <c r="R29" s="11"/>
      <c r="S29" s="22">
        <f>S28+$A29</f>
        <v>0.52361111111111103</v>
      </c>
      <c r="T29" s="11">
        <f>T30+1/1440</f>
        <v>0.51458333333333339</v>
      </c>
      <c r="U29" s="11" t="s">
        <v>67</v>
      </c>
      <c r="V29" s="119">
        <f>V30-2/1440</f>
        <v>0.55208333333333337</v>
      </c>
      <c r="W29" s="119">
        <f>W30-2/1440</f>
        <v>0.55208333333333337</v>
      </c>
      <c r="X29" s="22"/>
      <c r="Y29" s="21"/>
      <c r="Z29" s="11"/>
      <c r="AA29" s="22">
        <f>AA28+$A29</f>
        <v>0.56874999999999998</v>
      </c>
      <c r="AB29" s="11"/>
      <c r="AC29" s="22">
        <f t="shared" si="7"/>
        <v>0.6069444444444444</v>
      </c>
      <c r="AD29" s="22">
        <f t="shared" si="7"/>
        <v>0.64861111111111114</v>
      </c>
      <c r="AE29" s="11">
        <f t="shared" ref="AE29:AR29" si="21">AE28+$A29</f>
        <v>0.64861111111111114</v>
      </c>
      <c r="AF29" s="11"/>
      <c r="AG29" s="11"/>
      <c r="AH29" s="119" t="s">
        <v>67</v>
      </c>
      <c r="AI29" s="119" t="s">
        <v>67</v>
      </c>
      <c r="AJ29" s="22">
        <f t="shared" si="9"/>
        <v>0.69027777777777777</v>
      </c>
      <c r="AK29" s="22">
        <f t="shared" si="9"/>
        <v>0.69027777777777777</v>
      </c>
      <c r="AL29" s="22" t="s">
        <v>67</v>
      </c>
      <c r="AM29" s="11">
        <f t="shared" si="21"/>
        <v>0.71111111111111114</v>
      </c>
      <c r="AN29" s="11">
        <f t="shared" ref="AN29" si="22">AN28+$A29</f>
        <v>0.71458333333333324</v>
      </c>
      <c r="AO29" s="11"/>
      <c r="AP29" s="119" t="s">
        <v>67</v>
      </c>
      <c r="AQ29" s="119" t="s">
        <v>67</v>
      </c>
      <c r="AR29" s="22">
        <f t="shared" si="21"/>
        <v>0.7319444444444444</v>
      </c>
      <c r="AS29" s="11"/>
      <c r="AT29" s="22">
        <f>AT28+$A29</f>
        <v>0.77361111111111103</v>
      </c>
      <c r="AU29" s="11"/>
      <c r="AV29" s="25"/>
      <c r="AW29" s="11">
        <f t="shared" si="11"/>
        <v>0.27361111111111108</v>
      </c>
      <c r="AX29" s="11">
        <f t="shared" si="12"/>
        <v>0.39861111111111108</v>
      </c>
      <c r="AY29" s="34"/>
      <c r="AZ29" s="34"/>
      <c r="BA29" s="11" t="s">
        <v>67</v>
      </c>
      <c r="BB29" s="34"/>
      <c r="BC29" s="11">
        <f t="shared" si="12"/>
        <v>0.64861111111111103</v>
      </c>
      <c r="BD29" s="34"/>
      <c r="BE29" s="34"/>
      <c r="BF29" s="22">
        <f t="shared" ref="BF29" si="23">BF28+$A29</f>
        <v>0.77361111111111103</v>
      </c>
      <c r="BG29" s="33"/>
      <c r="BH29" s="11">
        <f t="shared" si="14"/>
        <v>0.27361111111111108</v>
      </c>
      <c r="BI29" s="11">
        <f t="shared" si="15"/>
        <v>0.39861111111111108</v>
      </c>
      <c r="BJ29" s="34"/>
      <c r="BK29" s="34"/>
      <c r="BL29" s="11">
        <f t="shared" si="15"/>
        <v>0.52361111111111103</v>
      </c>
      <c r="BM29" s="34"/>
      <c r="BN29" s="11">
        <f t="shared" si="15"/>
        <v>0.64861111111111103</v>
      </c>
      <c r="BO29" s="34"/>
      <c r="BP29" s="34"/>
      <c r="BQ29" s="11">
        <f t="shared" si="16"/>
        <v>0.77361111111111103</v>
      </c>
      <c r="BR29" s="33"/>
    </row>
    <row r="30" spans="1:70" x14ac:dyDescent="0.25">
      <c r="A30" s="4"/>
      <c r="B30" s="45" t="s">
        <v>3</v>
      </c>
      <c r="C30" s="52"/>
      <c r="D30" s="52" t="s">
        <v>67</v>
      </c>
      <c r="E30" s="52">
        <f>E29+2/1440</f>
        <v>0.24930555555555553</v>
      </c>
      <c r="F30" s="52" t="s">
        <v>67</v>
      </c>
      <c r="G30" s="52"/>
      <c r="H30" s="52" t="s">
        <v>67</v>
      </c>
      <c r="I30" s="52">
        <f>I29+2/1440</f>
        <v>0.31249999999999994</v>
      </c>
      <c r="J30" s="52"/>
      <c r="K30" s="52"/>
      <c r="L30" s="52"/>
      <c r="M30" s="52"/>
      <c r="N30" s="52">
        <f>N29+2/1440</f>
        <v>0.35833333333333323</v>
      </c>
      <c r="O30" s="52"/>
      <c r="P30" s="52">
        <f>P29+2/1440</f>
        <v>0.44166666666666654</v>
      </c>
      <c r="Q30" s="52"/>
      <c r="R30" s="52"/>
      <c r="S30" s="52">
        <f>S29+2/1440</f>
        <v>0.52499999999999991</v>
      </c>
      <c r="T30" s="52">
        <v>0.51388888888888895</v>
      </c>
      <c r="U30" s="52">
        <f>U25+3/1440</f>
        <v>0.5263888888888888</v>
      </c>
      <c r="V30" s="52">
        <f>W30</f>
        <v>0.55347222222222225</v>
      </c>
      <c r="W30" s="52">
        <v>0.55347222222222225</v>
      </c>
      <c r="X30" s="52">
        <v>0.5541666666666667</v>
      </c>
      <c r="Y30" s="52">
        <f>X30</f>
        <v>0.5541666666666667</v>
      </c>
      <c r="Z30" s="52"/>
      <c r="AA30" s="52" t="s">
        <v>67</v>
      </c>
      <c r="AB30" s="52"/>
      <c r="AC30" s="52">
        <f>AC29+2/1440</f>
        <v>0.60833333333333328</v>
      </c>
      <c r="AD30" s="52">
        <f>AD29+2/1440</f>
        <v>0.65</v>
      </c>
      <c r="AE30" s="52">
        <f>AE29+2/1440</f>
        <v>0.65</v>
      </c>
      <c r="AF30" s="52"/>
      <c r="AG30" s="52"/>
      <c r="AH30" s="52" t="s">
        <v>67</v>
      </c>
      <c r="AI30" s="52" t="s">
        <v>67</v>
      </c>
      <c r="AJ30" s="52" t="s">
        <v>67</v>
      </c>
      <c r="AK30" s="52">
        <f>AK29+2/1440</f>
        <v>0.69166666666666665</v>
      </c>
      <c r="AL30" s="52" t="s">
        <v>67</v>
      </c>
      <c r="AM30" s="52">
        <f>AM29+2/1440</f>
        <v>0.71250000000000002</v>
      </c>
      <c r="AN30" s="52">
        <f>AN29+2/1440</f>
        <v>0.71597222222222212</v>
      </c>
      <c r="AO30" s="52"/>
      <c r="AP30" s="52" t="s">
        <v>67</v>
      </c>
      <c r="AQ30" s="52" t="s">
        <v>67</v>
      </c>
      <c r="AR30" s="52">
        <f>AR29+2/1440</f>
        <v>0.73333333333333328</v>
      </c>
      <c r="AS30" s="52"/>
      <c r="AT30" s="52">
        <f>AT29+2/1440</f>
        <v>0.77499999999999991</v>
      </c>
      <c r="AU30" s="52"/>
      <c r="AV30" s="52"/>
      <c r="AW30" s="52">
        <f t="shared" ref="AW30" si="24">AW29+2/1440</f>
        <v>0.27499999999999997</v>
      </c>
      <c r="AX30" s="52">
        <f t="shared" ref="AX30:BN30" si="25">AX29+2/1440</f>
        <v>0.39999999999999997</v>
      </c>
      <c r="AY30" s="52"/>
      <c r="AZ30" s="52"/>
      <c r="BA30" s="52" t="s">
        <v>67</v>
      </c>
      <c r="BB30" s="52"/>
      <c r="BC30" s="52">
        <f t="shared" si="25"/>
        <v>0.64999999999999991</v>
      </c>
      <c r="BD30" s="52"/>
      <c r="BE30" s="52"/>
      <c r="BF30" s="52">
        <f t="shared" ref="BF30" si="26">BF29+2/1440</f>
        <v>0.77499999999999991</v>
      </c>
      <c r="BG30" s="52"/>
      <c r="BH30" s="52">
        <f t="shared" ref="BH30" si="27">BH29+2/1440</f>
        <v>0.27499999999999997</v>
      </c>
      <c r="BI30" s="52">
        <f t="shared" si="25"/>
        <v>0.39999999999999997</v>
      </c>
      <c r="BJ30" s="52"/>
      <c r="BK30" s="52"/>
      <c r="BL30" s="52">
        <f t="shared" si="25"/>
        <v>0.52499999999999991</v>
      </c>
      <c r="BM30" s="52"/>
      <c r="BN30" s="52">
        <f t="shared" si="25"/>
        <v>0.64999999999999991</v>
      </c>
      <c r="BO30" s="52"/>
      <c r="BP30" s="52"/>
      <c r="BQ30" s="52">
        <f t="shared" ref="BQ30" si="28">BQ29+2/1440</f>
        <v>0.77499999999999991</v>
      </c>
      <c r="BR30" s="52"/>
    </row>
    <row r="31" spans="1:70" x14ac:dyDescent="0.25">
      <c r="B31" s="117" t="s">
        <v>91</v>
      </c>
      <c r="C31" s="57"/>
      <c r="D31" s="119">
        <f>D27+4/1440</f>
        <v>0.24374999999999999</v>
      </c>
      <c r="E31" s="22" t="s">
        <v>67</v>
      </c>
      <c r="F31" s="119">
        <f>F27+4/1440</f>
        <v>0.25972222222222224</v>
      </c>
      <c r="G31" s="22"/>
      <c r="H31" s="11" t="s">
        <v>67</v>
      </c>
      <c r="I31" s="11" t="s">
        <v>67</v>
      </c>
      <c r="J31" s="10"/>
      <c r="K31" s="7"/>
      <c r="L31" s="11"/>
      <c r="M31" s="11"/>
      <c r="N31" s="11" t="s">
        <v>67</v>
      </c>
      <c r="O31" s="11"/>
      <c r="P31" s="11" t="s">
        <v>67</v>
      </c>
      <c r="Q31" s="11"/>
      <c r="R31" s="11"/>
      <c r="S31" s="11" t="s">
        <v>67</v>
      </c>
      <c r="T31" s="11" t="s">
        <v>67</v>
      </c>
      <c r="U31" s="11"/>
      <c r="V31" s="119" t="s">
        <v>67</v>
      </c>
      <c r="W31" s="119" t="s">
        <v>67</v>
      </c>
      <c r="X31" s="11" t="s">
        <v>67</v>
      </c>
      <c r="Y31" s="22" t="s">
        <v>67</v>
      </c>
      <c r="Z31" s="11"/>
      <c r="AA31" s="11" t="s">
        <v>67</v>
      </c>
      <c r="AB31" s="11"/>
      <c r="AC31" s="11" t="s">
        <v>67</v>
      </c>
      <c r="AD31" s="11" t="s">
        <v>67</v>
      </c>
      <c r="AE31" s="11" t="s">
        <v>67</v>
      </c>
      <c r="AF31" s="11"/>
      <c r="AG31" s="11"/>
      <c r="AH31" s="119" t="s">
        <v>67</v>
      </c>
      <c r="AI31" s="119" t="s">
        <v>67</v>
      </c>
      <c r="AJ31" s="11" t="s">
        <v>67</v>
      </c>
      <c r="AK31" s="11" t="s">
        <v>67</v>
      </c>
      <c r="AL31" s="11" t="s">
        <v>67</v>
      </c>
      <c r="AM31" s="11" t="s">
        <v>67</v>
      </c>
      <c r="AN31" s="11" t="s">
        <v>67</v>
      </c>
      <c r="AO31" s="11"/>
      <c r="AP31" s="119" t="s">
        <v>67</v>
      </c>
      <c r="AQ31" s="119" t="s">
        <v>67</v>
      </c>
      <c r="AR31" s="11" t="s">
        <v>67</v>
      </c>
      <c r="AS31" s="11"/>
      <c r="AT31" s="11" t="s">
        <v>67</v>
      </c>
      <c r="AU31" s="11"/>
      <c r="AV31" s="25"/>
      <c r="AW31" s="11" t="s">
        <v>67</v>
      </c>
      <c r="AX31" s="11" t="s">
        <v>67</v>
      </c>
      <c r="AY31" s="34"/>
      <c r="AZ31" s="34"/>
      <c r="BA31" s="11" t="s">
        <v>67</v>
      </c>
      <c r="BB31" s="34"/>
      <c r="BC31" s="11" t="s">
        <v>67</v>
      </c>
      <c r="BD31" s="34"/>
      <c r="BE31" s="34"/>
      <c r="BF31" s="11" t="s">
        <v>67</v>
      </c>
      <c r="BG31" s="33"/>
      <c r="BH31" s="11" t="s">
        <v>67</v>
      </c>
      <c r="BI31" s="11" t="s">
        <v>67</v>
      </c>
      <c r="BJ31" s="34"/>
      <c r="BK31" s="34"/>
      <c r="BL31" s="11" t="s">
        <v>67</v>
      </c>
      <c r="BM31" s="34"/>
      <c r="BN31" s="11" t="s">
        <v>67</v>
      </c>
      <c r="BO31" s="34"/>
      <c r="BP31" s="34"/>
      <c r="BQ31" s="11" t="s">
        <v>67</v>
      </c>
      <c r="BR31" s="33"/>
    </row>
    <row r="32" spans="1:70" x14ac:dyDescent="0.25">
      <c r="B32" s="110" t="s">
        <v>93</v>
      </c>
      <c r="C32" s="58"/>
      <c r="D32" s="112">
        <f>D31+5/1440</f>
        <v>0.2472222222222222</v>
      </c>
      <c r="E32" s="54" t="s">
        <v>67</v>
      </c>
      <c r="F32" s="112">
        <f>F31+5/1440</f>
        <v>0.26319444444444445</v>
      </c>
      <c r="G32" s="54"/>
      <c r="H32" s="52" t="s">
        <v>67</v>
      </c>
      <c r="I32" s="52" t="s">
        <v>67</v>
      </c>
      <c r="J32" s="46"/>
      <c r="K32" s="49"/>
      <c r="L32" s="52"/>
      <c r="M32" s="52"/>
      <c r="N32" s="52" t="s">
        <v>67</v>
      </c>
      <c r="O32" s="52"/>
      <c r="P32" s="52" t="s">
        <v>67</v>
      </c>
      <c r="Q32" s="52"/>
      <c r="R32" s="52"/>
      <c r="S32" s="52" t="s">
        <v>67</v>
      </c>
      <c r="T32" s="52" t="s">
        <v>67</v>
      </c>
      <c r="U32" s="52"/>
      <c r="V32" s="112" t="s">
        <v>67</v>
      </c>
      <c r="W32" s="112" t="s">
        <v>67</v>
      </c>
      <c r="X32" s="52" t="s">
        <v>67</v>
      </c>
      <c r="Y32" s="54" t="s">
        <v>67</v>
      </c>
      <c r="Z32" s="52"/>
      <c r="AA32" s="52" t="s">
        <v>67</v>
      </c>
      <c r="AB32" s="52"/>
      <c r="AC32" s="52" t="s">
        <v>67</v>
      </c>
      <c r="AD32" s="52" t="s">
        <v>67</v>
      </c>
      <c r="AE32" s="52" t="s">
        <v>67</v>
      </c>
      <c r="AF32" s="52"/>
      <c r="AG32" s="52"/>
      <c r="AH32" s="112" t="s">
        <v>67</v>
      </c>
      <c r="AI32" s="112" t="s">
        <v>67</v>
      </c>
      <c r="AJ32" s="52" t="s">
        <v>67</v>
      </c>
      <c r="AK32" s="52" t="s">
        <v>67</v>
      </c>
      <c r="AL32" s="52" t="s">
        <v>67</v>
      </c>
      <c r="AM32" s="52" t="s">
        <v>67</v>
      </c>
      <c r="AN32" s="52" t="s">
        <v>67</v>
      </c>
      <c r="AO32" s="52"/>
      <c r="AP32" s="112" t="s">
        <v>67</v>
      </c>
      <c r="AQ32" s="112" t="s">
        <v>67</v>
      </c>
      <c r="AR32" s="52" t="s">
        <v>67</v>
      </c>
      <c r="AS32" s="52"/>
      <c r="AT32" s="52" t="s">
        <v>67</v>
      </c>
      <c r="AU32" s="52"/>
      <c r="AV32" s="50"/>
      <c r="AW32" s="52" t="s">
        <v>67</v>
      </c>
      <c r="AX32" s="52" t="s">
        <v>67</v>
      </c>
      <c r="AY32" s="53"/>
      <c r="AZ32" s="53"/>
      <c r="BA32" s="52" t="s">
        <v>67</v>
      </c>
      <c r="BB32" s="53"/>
      <c r="BC32" s="52" t="s">
        <v>67</v>
      </c>
      <c r="BD32" s="53"/>
      <c r="BE32" s="53"/>
      <c r="BF32" s="52" t="s">
        <v>67</v>
      </c>
      <c r="BG32" s="55"/>
      <c r="BH32" s="52" t="s">
        <v>67</v>
      </c>
      <c r="BI32" s="52" t="s">
        <v>67</v>
      </c>
      <c r="BJ32" s="53"/>
      <c r="BK32" s="53"/>
      <c r="BL32" s="52" t="s">
        <v>67</v>
      </c>
      <c r="BM32" s="53"/>
      <c r="BN32" s="52" t="s">
        <v>67</v>
      </c>
      <c r="BO32" s="53"/>
      <c r="BP32" s="53"/>
      <c r="BQ32" s="52" t="s">
        <v>67</v>
      </c>
      <c r="BR32" s="55"/>
    </row>
    <row r="33" spans="1:70" x14ac:dyDescent="0.25">
      <c r="B33" s="117" t="s">
        <v>92</v>
      </c>
      <c r="C33" s="57"/>
      <c r="D33" s="119">
        <f>D32+2/1440</f>
        <v>0.24861111111111109</v>
      </c>
      <c r="E33" s="22" t="s">
        <v>67</v>
      </c>
      <c r="F33" s="119">
        <f>F32+2/1440</f>
        <v>0.26458333333333334</v>
      </c>
      <c r="G33" s="22"/>
      <c r="H33" s="11" t="s">
        <v>67</v>
      </c>
      <c r="I33" s="11" t="s">
        <v>67</v>
      </c>
      <c r="J33" s="10"/>
      <c r="K33" s="7"/>
      <c r="L33" s="11"/>
      <c r="M33" s="11"/>
      <c r="N33" s="11" t="s">
        <v>67</v>
      </c>
      <c r="O33" s="11"/>
      <c r="P33" s="11" t="s">
        <v>67</v>
      </c>
      <c r="Q33" s="11"/>
      <c r="R33" s="11"/>
      <c r="S33" s="11" t="s">
        <v>67</v>
      </c>
      <c r="T33" s="11" t="s">
        <v>67</v>
      </c>
      <c r="U33" s="11"/>
      <c r="V33" s="119" t="s">
        <v>67</v>
      </c>
      <c r="W33" s="119" t="s">
        <v>67</v>
      </c>
      <c r="X33" s="11" t="s">
        <v>67</v>
      </c>
      <c r="Y33" s="22" t="s">
        <v>67</v>
      </c>
      <c r="Z33" s="11"/>
      <c r="AA33" s="11" t="s">
        <v>67</v>
      </c>
      <c r="AB33" s="11"/>
      <c r="AC33" s="11" t="s">
        <v>67</v>
      </c>
      <c r="AD33" s="11" t="s">
        <v>67</v>
      </c>
      <c r="AE33" s="11" t="s">
        <v>67</v>
      </c>
      <c r="AF33" s="11"/>
      <c r="AG33" s="11"/>
      <c r="AH33" s="119" t="s">
        <v>67</v>
      </c>
      <c r="AI33" s="119" t="s">
        <v>67</v>
      </c>
      <c r="AJ33" s="11" t="s">
        <v>67</v>
      </c>
      <c r="AK33" s="11" t="s">
        <v>67</v>
      </c>
      <c r="AL33" s="11" t="s">
        <v>67</v>
      </c>
      <c r="AM33" s="11" t="s">
        <v>67</v>
      </c>
      <c r="AN33" s="11" t="s">
        <v>67</v>
      </c>
      <c r="AO33" s="11"/>
      <c r="AP33" s="119" t="s">
        <v>67</v>
      </c>
      <c r="AQ33" s="119" t="s">
        <v>67</v>
      </c>
      <c r="AR33" s="11" t="s">
        <v>67</v>
      </c>
      <c r="AS33" s="11"/>
      <c r="AT33" s="11" t="s">
        <v>67</v>
      </c>
      <c r="AU33" s="11"/>
      <c r="AV33" s="25"/>
      <c r="AW33" s="11" t="s">
        <v>67</v>
      </c>
      <c r="AX33" s="11" t="s">
        <v>67</v>
      </c>
      <c r="AY33" s="34"/>
      <c r="AZ33" s="34"/>
      <c r="BA33" s="11" t="s">
        <v>67</v>
      </c>
      <c r="BB33" s="34"/>
      <c r="BC33" s="11" t="s">
        <v>67</v>
      </c>
      <c r="BD33" s="34"/>
      <c r="BE33" s="34"/>
      <c r="BF33" s="11" t="s">
        <v>67</v>
      </c>
      <c r="BG33" s="33"/>
      <c r="BH33" s="11" t="s">
        <v>67</v>
      </c>
      <c r="BI33" s="11" t="s">
        <v>67</v>
      </c>
      <c r="BJ33" s="34"/>
      <c r="BK33" s="34"/>
      <c r="BL33" s="11" t="s">
        <v>67</v>
      </c>
      <c r="BM33" s="34"/>
      <c r="BN33" s="11" t="s">
        <v>67</v>
      </c>
      <c r="BO33" s="34"/>
      <c r="BP33" s="34"/>
      <c r="BQ33" s="11" t="s">
        <v>67</v>
      </c>
      <c r="BR33" s="33"/>
    </row>
    <row r="34" spans="1:70" x14ac:dyDescent="0.25">
      <c r="B34" s="45" t="s">
        <v>29</v>
      </c>
      <c r="C34" s="58"/>
      <c r="D34" s="114" t="s">
        <v>67</v>
      </c>
      <c r="E34" s="54" t="s">
        <v>67</v>
      </c>
      <c r="F34" s="114" t="s">
        <v>67</v>
      </c>
      <c r="G34" s="54"/>
      <c r="H34" s="52">
        <f>H26+2/1440</f>
        <v>0.27083333333333331</v>
      </c>
      <c r="I34" s="52" t="s">
        <v>67</v>
      </c>
      <c r="J34" s="46"/>
      <c r="K34" s="47"/>
      <c r="L34" s="46"/>
      <c r="M34" s="46"/>
      <c r="N34" s="54" t="s">
        <v>67</v>
      </c>
      <c r="O34" s="46"/>
      <c r="P34" s="54" t="s">
        <v>67</v>
      </c>
      <c r="Q34" s="46"/>
      <c r="R34" s="46"/>
      <c r="S34" s="54" t="s">
        <v>67</v>
      </c>
      <c r="T34" s="52">
        <f>T25+3/1440</f>
        <v>0.51944444444444449</v>
      </c>
      <c r="U34" s="52"/>
      <c r="V34" s="114" t="s">
        <v>67</v>
      </c>
      <c r="W34" s="114" t="s">
        <v>67</v>
      </c>
      <c r="X34" s="46" t="s">
        <v>67</v>
      </c>
      <c r="Y34" s="47" t="s">
        <v>67</v>
      </c>
      <c r="Z34" s="46"/>
      <c r="AA34" s="52" t="s">
        <v>67</v>
      </c>
      <c r="AB34" s="46"/>
      <c r="AC34" s="54" t="s">
        <v>67</v>
      </c>
      <c r="AD34" s="54" t="s">
        <v>67</v>
      </c>
      <c r="AE34" s="46" t="s">
        <v>67</v>
      </c>
      <c r="AF34" s="46"/>
      <c r="AG34" s="46"/>
      <c r="AH34" s="114" t="s">
        <v>67</v>
      </c>
      <c r="AI34" s="114" t="s">
        <v>67</v>
      </c>
      <c r="AJ34" s="52" t="s">
        <v>67</v>
      </c>
      <c r="AK34" s="54" t="s">
        <v>67</v>
      </c>
      <c r="AL34" s="54">
        <f>AL26+3/1440</f>
        <v>0.7</v>
      </c>
      <c r="AM34" s="46" t="s">
        <v>67</v>
      </c>
      <c r="AN34" s="54" t="s">
        <v>67</v>
      </c>
      <c r="AO34" s="46"/>
      <c r="AP34" s="114" t="s">
        <v>67</v>
      </c>
      <c r="AQ34" s="114" t="s">
        <v>67</v>
      </c>
      <c r="AR34" s="54" t="s">
        <v>67</v>
      </c>
      <c r="AS34" s="46"/>
      <c r="AT34" s="54" t="s">
        <v>67</v>
      </c>
      <c r="AU34" s="46"/>
      <c r="AV34" s="50"/>
      <c r="AW34" s="52" t="s">
        <v>67</v>
      </c>
      <c r="AX34" s="52" t="s">
        <v>67</v>
      </c>
      <c r="AY34" s="53"/>
      <c r="AZ34" s="53"/>
      <c r="BA34" s="52" t="s">
        <v>67</v>
      </c>
      <c r="BB34" s="53"/>
      <c r="BC34" s="52" t="s">
        <v>67</v>
      </c>
      <c r="BD34" s="53"/>
      <c r="BE34" s="53"/>
      <c r="BF34" s="54" t="s">
        <v>67</v>
      </c>
      <c r="BG34" s="55"/>
      <c r="BH34" s="52" t="s">
        <v>67</v>
      </c>
      <c r="BI34" s="52" t="s">
        <v>67</v>
      </c>
      <c r="BJ34" s="53"/>
      <c r="BK34" s="53"/>
      <c r="BL34" s="52" t="s">
        <v>67</v>
      </c>
      <c r="BM34" s="53"/>
      <c r="BN34" s="52" t="s">
        <v>67</v>
      </c>
      <c r="BO34" s="53"/>
      <c r="BP34" s="53"/>
      <c r="BQ34" s="52" t="s">
        <v>67</v>
      </c>
      <c r="BR34" s="55"/>
    </row>
    <row r="35" spans="1:70" x14ac:dyDescent="0.25">
      <c r="B35" s="3" t="s">
        <v>28</v>
      </c>
      <c r="C35" s="57"/>
      <c r="D35" s="121" t="s">
        <v>67</v>
      </c>
      <c r="E35" s="22" t="s">
        <v>67</v>
      </c>
      <c r="F35" s="121" t="s">
        <v>67</v>
      </c>
      <c r="G35" s="22"/>
      <c r="H35" s="11">
        <f>H34+1/1440</f>
        <v>0.27152777777777776</v>
      </c>
      <c r="I35" s="11" t="s">
        <v>67</v>
      </c>
      <c r="J35" s="10"/>
      <c r="K35" s="6"/>
      <c r="L35" s="10"/>
      <c r="M35" s="10"/>
      <c r="N35" s="22" t="s">
        <v>67</v>
      </c>
      <c r="O35" s="10"/>
      <c r="P35" s="22" t="s">
        <v>67</v>
      </c>
      <c r="Q35" s="10"/>
      <c r="R35" s="10"/>
      <c r="S35" s="22" t="s">
        <v>67</v>
      </c>
      <c r="T35" s="11">
        <f>T34+1/1440</f>
        <v>0.52013888888888893</v>
      </c>
      <c r="U35" s="11"/>
      <c r="V35" s="121" t="s">
        <v>67</v>
      </c>
      <c r="W35" s="121" t="s">
        <v>67</v>
      </c>
      <c r="X35" s="10" t="s">
        <v>67</v>
      </c>
      <c r="Y35" s="6" t="s">
        <v>67</v>
      </c>
      <c r="Z35" s="10"/>
      <c r="AA35" s="11" t="s">
        <v>67</v>
      </c>
      <c r="AB35" s="10"/>
      <c r="AC35" s="22" t="s">
        <v>67</v>
      </c>
      <c r="AD35" s="22" t="s">
        <v>67</v>
      </c>
      <c r="AE35" s="10" t="s">
        <v>67</v>
      </c>
      <c r="AF35" s="10"/>
      <c r="AG35" s="10"/>
      <c r="AH35" s="121" t="s">
        <v>67</v>
      </c>
      <c r="AI35" s="121" t="s">
        <v>67</v>
      </c>
      <c r="AJ35" s="11" t="s">
        <v>67</v>
      </c>
      <c r="AK35" s="22" t="s">
        <v>67</v>
      </c>
      <c r="AL35" s="22">
        <f>AL34+1/1440</f>
        <v>0.7006944444444444</v>
      </c>
      <c r="AM35" s="10" t="s">
        <v>67</v>
      </c>
      <c r="AN35" s="22" t="s">
        <v>67</v>
      </c>
      <c r="AO35" s="10"/>
      <c r="AP35" s="121" t="s">
        <v>67</v>
      </c>
      <c r="AQ35" s="121" t="s">
        <v>67</v>
      </c>
      <c r="AR35" s="22" t="s">
        <v>67</v>
      </c>
      <c r="AS35" s="10"/>
      <c r="AT35" s="22" t="s">
        <v>67</v>
      </c>
      <c r="AU35" s="10"/>
      <c r="AV35" s="25"/>
      <c r="AW35" s="11" t="s">
        <v>67</v>
      </c>
      <c r="AX35" s="11" t="s">
        <v>67</v>
      </c>
      <c r="AY35" s="34"/>
      <c r="AZ35" s="34"/>
      <c r="BA35" s="11" t="s">
        <v>67</v>
      </c>
      <c r="BB35" s="34"/>
      <c r="BC35" s="11" t="s">
        <v>67</v>
      </c>
      <c r="BD35" s="34"/>
      <c r="BE35" s="34"/>
      <c r="BF35" s="22" t="s">
        <v>67</v>
      </c>
      <c r="BG35" s="33"/>
      <c r="BH35" s="11" t="s">
        <v>67</v>
      </c>
      <c r="BI35" s="11" t="s">
        <v>67</v>
      </c>
      <c r="BJ35" s="34"/>
      <c r="BK35" s="34"/>
      <c r="BL35" s="11" t="s">
        <v>67</v>
      </c>
      <c r="BM35" s="34"/>
      <c r="BN35" s="11" t="s">
        <v>67</v>
      </c>
      <c r="BO35" s="34"/>
      <c r="BP35" s="34"/>
      <c r="BQ35" s="11" t="s">
        <v>67</v>
      </c>
      <c r="BR35" s="33"/>
    </row>
    <row r="36" spans="1:70" x14ac:dyDescent="0.25">
      <c r="A36" s="4"/>
      <c r="B36" s="45" t="s">
        <v>78</v>
      </c>
      <c r="C36" s="52"/>
      <c r="D36" s="52" t="s">
        <v>67</v>
      </c>
      <c r="E36" s="52" t="s">
        <v>67</v>
      </c>
      <c r="F36" s="52" t="s">
        <v>67</v>
      </c>
      <c r="G36" s="52"/>
      <c r="H36" s="52" t="s">
        <v>67</v>
      </c>
      <c r="I36" s="52" t="s">
        <v>67</v>
      </c>
      <c r="J36" s="52"/>
      <c r="K36" s="52"/>
      <c r="L36" s="52"/>
      <c r="M36" s="52"/>
      <c r="N36" s="52" t="s">
        <v>67</v>
      </c>
      <c r="O36" s="52"/>
      <c r="P36" s="52" t="s">
        <v>67</v>
      </c>
      <c r="Q36" s="52">
        <v>0.5</v>
      </c>
      <c r="R36" s="52"/>
      <c r="S36" s="52" t="s">
        <v>67</v>
      </c>
      <c r="T36" s="52">
        <f>T49+2/1440</f>
        <v>0.52605994152046787</v>
      </c>
      <c r="U36" s="52"/>
      <c r="V36" s="52" t="s">
        <v>67</v>
      </c>
      <c r="W36" s="52" t="s">
        <v>67</v>
      </c>
      <c r="X36" s="52" t="s">
        <v>67</v>
      </c>
      <c r="Y36" s="52">
        <f>Y49+2/1440</f>
        <v>0.56736111111111109</v>
      </c>
      <c r="Z36" s="52"/>
      <c r="AA36" s="52" t="s">
        <v>67</v>
      </c>
      <c r="AB36" s="52"/>
      <c r="AC36" s="52" t="s">
        <v>67</v>
      </c>
      <c r="AD36" s="52" t="s">
        <v>67</v>
      </c>
      <c r="AE36" s="52">
        <f>AE40+2/1440</f>
        <v>0.66180555555555554</v>
      </c>
      <c r="AF36" s="52">
        <v>0.66666666666666663</v>
      </c>
      <c r="AG36" s="52"/>
      <c r="AH36" s="52" t="s">
        <v>67</v>
      </c>
      <c r="AI36" s="52" t="s">
        <v>67</v>
      </c>
      <c r="AJ36" s="52" t="s">
        <v>67</v>
      </c>
      <c r="AK36" s="52" t="s">
        <v>67</v>
      </c>
      <c r="AL36" s="52" t="s">
        <v>67</v>
      </c>
      <c r="AM36" s="52">
        <f>AM40+3/1440</f>
        <v>0.73055555555555551</v>
      </c>
      <c r="AN36" s="52" t="s">
        <v>67</v>
      </c>
      <c r="AO36" s="52"/>
      <c r="AP36" s="52" t="s">
        <v>67</v>
      </c>
      <c r="AQ36" s="52" t="s">
        <v>67</v>
      </c>
      <c r="AR36" s="52" t="s">
        <v>67</v>
      </c>
      <c r="AS36" s="52"/>
      <c r="AT36" s="52" t="s">
        <v>67</v>
      </c>
      <c r="AU36" s="52"/>
      <c r="AV36" s="52"/>
      <c r="AW36" s="52" t="s">
        <v>67</v>
      </c>
      <c r="AX36" s="52" t="s">
        <v>67</v>
      </c>
      <c r="AY36" s="52"/>
      <c r="AZ36" s="52"/>
      <c r="BA36" s="52" t="s">
        <v>67</v>
      </c>
      <c r="BB36" s="52"/>
      <c r="BC36" s="52" t="s">
        <v>67</v>
      </c>
      <c r="BD36" s="52"/>
      <c r="BE36" s="52"/>
      <c r="BF36" s="52" t="s">
        <v>67</v>
      </c>
      <c r="BG36" s="52"/>
      <c r="BH36" s="52" t="s">
        <v>67</v>
      </c>
      <c r="BI36" s="52" t="s">
        <v>67</v>
      </c>
      <c r="BJ36" s="52"/>
      <c r="BK36" s="52"/>
      <c r="BL36" s="52" t="s">
        <v>67</v>
      </c>
      <c r="BM36" s="52"/>
      <c r="BN36" s="52" t="s">
        <v>67</v>
      </c>
      <c r="BO36" s="52"/>
      <c r="BP36" s="52"/>
      <c r="BQ36" s="52" t="s">
        <v>67</v>
      </c>
      <c r="BR36" s="52"/>
    </row>
    <row r="37" spans="1:70" x14ac:dyDescent="0.25">
      <c r="B37" s="3" t="s">
        <v>59</v>
      </c>
      <c r="C37" s="57"/>
      <c r="D37" s="121" t="s">
        <v>67</v>
      </c>
      <c r="E37" s="22" t="s">
        <v>67</v>
      </c>
      <c r="F37" s="121" t="s">
        <v>67</v>
      </c>
      <c r="G37" s="22"/>
      <c r="H37" s="11" t="s">
        <v>67</v>
      </c>
      <c r="I37" s="11" t="s">
        <v>67</v>
      </c>
      <c r="J37" s="10"/>
      <c r="K37" s="6"/>
      <c r="L37" s="10"/>
      <c r="M37" s="10"/>
      <c r="N37" s="22" t="s">
        <v>67</v>
      </c>
      <c r="O37" s="10"/>
      <c r="P37" s="22" t="s">
        <v>67</v>
      </c>
      <c r="Q37" s="10" t="s">
        <v>67</v>
      </c>
      <c r="R37" s="10"/>
      <c r="S37" s="22" t="s">
        <v>67</v>
      </c>
      <c r="T37" s="11" t="s">
        <v>67</v>
      </c>
      <c r="U37" s="11"/>
      <c r="V37" s="119" t="s">
        <v>67</v>
      </c>
      <c r="W37" s="121" t="s">
        <v>67</v>
      </c>
      <c r="X37" s="10" t="s">
        <v>67</v>
      </c>
      <c r="Y37" s="7">
        <f>Y30+8/1440</f>
        <v>0.55972222222222223</v>
      </c>
      <c r="Z37" s="10"/>
      <c r="AA37" s="11" t="s">
        <v>67</v>
      </c>
      <c r="AB37" s="10"/>
      <c r="AC37" s="22" t="s">
        <v>67</v>
      </c>
      <c r="AD37" s="22" t="s">
        <v>67</v>
      </c>
      <c r="AE37" s="11">
        <f>AE30+8/1440</f>
        <v>0.65555555555555556</v>
      </c>
      <c r="AF37" s="11" t="s">
        <v>67</v>
      </c>
      <c r="AG37" s="10"/>
      <c r="AH37" s="119" t="s">
        <v>67</v>
      </c>
      <c r="AI37" s="119" t="s">
        <v>67</v>
      </c>
      <c r="AJ37" s="11" t="s">
        <v>67</v>
      </c>
      <c r="AK37" s="22" t="s">
        <v>67</v>
      </c>
      <c r="AL37" s="22" t="s">
        <v>67</v>
      </c>
      <c r="AM37" s="11">
        <f>AM42+4/1440</f>
        <v>0.72361111111111109</v>
      </c>
      <c r="AN37" s="22" t="s">
        <v>67</v>
      </c>
      <c r="AO37" s="10"/>
      <c r="AP37" s="119" t="s">
        <v>67</v>
      </c>
      <c r="AQ37" s="119" t="s">
        <v>67</v>
      </c>
      <c r="AR37" s="22" t="s">
        <v>67</v>
      </c>
      <c r="AS37" s="10"/>
      <c r="AT37" s="22" t="s">
        <v>67</v>
      </c>
      <c r="AU37" s="10"/>
      <c r="AV37" s="25"/>
      <c r="AW37" s="11" t="s">
        <v>67</v>
      </c>
      <c r="AX37" s="11" t="s">
        <v>67</v>
      </c>
      <c r="AY37" s="34"/>
      <c r="AZ37" s="34"/>
      <c r="BA37" s="11" t="s">
        <v>67</v>
      </c>
      <c r="BB37" s="34"/>
      <c r="BC37" s="11" t="s">
        <v>67</v>
      </c>
      <c r="BD37" s="34"/>
      <c r="BE37" s="34"/>
      <c r="BF37" s="22" t="s">
        <v>67</v>
      </c>
      <c r="BG37" s="33"/>
      <c r="BH37" s="11" t="s">
        <v>67</v>
      </c>
      <c r="BI37" s="11" t="s">
        <v>67</v>
      </c>
      <c r="BJ37" s="34"/>
      <c r="BK37" s="34"/>
      <c r="BL37" s="11" t="s">
        <v>67</v>
      </c>
      <c r="BM37" s="34"/>
      <c r="BN37" s="11" t="s">
        <v>67</v>
      </c>
      <c r="BO37" s="34"/>
      <c r="BP37" s="34"/>
      <c r="BQ37" s="11" t="s">
        <v>67</v>
      </c>
      <c r="BR37" s="33"/>
    </row>
    <row r="38" spans="1:70" x14ac:dyDescent="0.25">
      <c r="B38" s="45" t="s">
        <v>58</v>
      </c>
      <c r="C38" s="58"/>
      <c r="D38" s="114" t="s">
        <v>67</v>
      </c>
      <c r="E38" s="54" t="s">
        <v>67</v>
      </c>
      <c r="F38" s="114" t="s">
        <v>67</v>
      </c>
      <c r="G38" s="54"/>
      <c r="H38" s="52" t="s">
        <v>67</v>
      </c>
      <c r="I38" s="52" t="s">
        <v>67</v>
      </c>
      <c r="J38" s="46"/>
      <c r="K38" s="47"/>
      <c r="L38" s="46"/>
      <c r="M38" s="46"/>
      <c r="N38" s="54" t="s">
        <v>67</v>
      </c>
      <c r="O38" s="46"/>
      <c r="P38" s="54" t="s">
        <v>67</v>
      </c>
      <c r="Q38" s="46" t="s">
        <v>67</v>
      </c>
      <c r="R38" s="46"/>
      <c r="S38" s="54" t="s">
        <v>67</v>
      </c>
      <c r="T38" s="52" t="s">
        <v>67</v>
      </c>
      <c r="U38" s="52"/>
      <c r="V38" s="112" t="s">
        <v>67</v>
      </c>
      <c r="W38" s="114" t="s">
        <v>67</v>
      </c>
      <c r="X38" s="46" t="s">
        <v>67</v>
      </c>
      <c r="Y38" s="49">
        <f>Y37+3/1440</f>
        <v>0.56180555555555556</v>
      </c>
      <c r="Z38" s="46"/>
      <c r="AA38" s="52" t="s">
        <v>67</v>
      </c>
      <c r="AB38" s="46"/>
      <c r="AC38" s="54" t="s">
        <v>67</v>
      </c>
      <c r="AD38" s="54" t="s">
        <v>67</v>
      </c>
      <c r="AE38" s="52">
        <f>AE37+3/1440</f>
        <v>0.65763888888888888</v>
      </c>
      <c r="AF38" s="52" t="s">
        <v>67</v>
      </c>
      <c r="AG38" s="46"/>
      <c r="AH38" s="112" t="s">
        <v>67</v>
      </c>
      <c r="AI38" s="112" t="s">
        <v>67</v>
      </c>
      <c r="AJ38" s="52" t="s">
        <v>67</v>
      </c>
      <c r="AK38" s="54" t="s">
        <v>67</v>
      </c>
      <c r="AL38" s="54" t="s">
        <v>67</v>
      </c>
      <c r="AM38" s="52">
        <f>AM37+3/1440</f>
        <v>0.72569444444444442</v>
      </c>
      <c r="AN38" s="54" t="s">
        <v>67</v>
      </c>
      <c r="AO38" s="46"/>
      <c r="AP38" s="112" t="s">
        <v>67</v>
      </c>
      <c r="AQ38" s="112" t="s">
        <v>67</v>
      </c>
      <c r="AR38" s="54" t="s">
        <v>67</v>
      </c>
      <c r="AS38" s="46"/>
      <c r="AT38" s="54" t="s">
        <v>67</v>
      </c>
      <c r="AU38" s="46"/>
      <c r="AV38" s="50"/>
      <c r="AW38" s="52" t="s">
        <v>67</v>
      </c>
      <c r="AX38" s="52" t="s">
        <v>67</v>
      </c>
      <c r="AY38" s="53"/>
      <c r="AZ38" s="53"/>
      <c r="BA38" s="52" t="s">
        <v>67</v>
      </c>
      <c r="BB38" s="53"/>
      <c r="BC38" s="52" t="s">
        <v>67</v>
      </c>
      <c r="BD38" s="53"/>
      <c r="BE38" s="53"/>
      <c r="BF38" s="54" t="s">
        <v>67</v>
      </c>
      <c r="BG38" s="55"/>
      <c r="BH38" s="52" t="s">
        <v>67</v>
      </c>
      <c r="BI38" s="52" t="s">
        <v>67</v>
      </c>
      <c r="BJ38" s="53"/>
      <c r="BK38" s="53"/>
      <c r="BL38" s="52" t="s">
        <v>67</v>
      </c>
      <c r="BM38" s="53"/>
      <c r="BN38" s="52" t="s">
        <v>67</v>
      </c>
      <c r="BO38" s="53"/>
      <c r="BP38" s="53"/>
      <c r="BQ38" s="52" t="s">
        <v>67</v>
      </c>
      <c r="BR38" s="55"/>
    </row>
    <row r="39" spans="1:70" x14ac:dyDescent="0.25">
      <c r="B39" s="3" t="s">
        <v>27</v>
      </c>
      <c r="C39" s="57"/>
      <c r="D39" s="121" t="s">
        <v>67</v>
      </c>
      <c r="E39" s="22" t="s">
        <v>67</v>
      </c>
      <c r="F39" s="121" t="s">
        <v>67</v>
      </c>
      <c r="G39" s="22"/>
      <c r="H39" s="11">
        <f>H35+2/1440</f>
        <v>0.27291666666666664</v>
      </c>
      <c r="I39" s="11" t="s">
        <v>67</v>
      </c>
      <c r="J39" s="10"/>
      <c r="K39" s="6"/>
      <c r="L39" s="10"/>
      <c r="M39" s="10"/>
      <c r="N39" s="22" t="s">
        <v>67</v>
      </c>
      <c r="O39" s="10"/>
      <c r="P39" s="22" t="s">
        <v>67</v>
      </c>
      <c r="Q39" s="10" t="s">
        <v>67</v>
      </c>
      <c r="R39" s="10"/>
      <c r="S39" s="22" t="s">
        <v>67</v>
      </c>
      <c r="T39" s="11">
        <f>T35+2/1440</f>
        <v>0.52152777777777781</v>
      </c>
      <c r="U39" s="11"/>
      <c r="V39" s="119" t="s">
        <v>67</v>
      </c>
      <c r="W39" s="121" t="s">
        <v>67</v>
      </c>
      <c r="X39" s="10" t="s">
        <v>67</v>
      </c>
      <c r="Y39" s="7">
        <f>Y38+2/1440</f>
        <v>0.56319444444444444</v>
      </c>
      <c r="Z39" s="10"/>
      <c r="AA39" s="11">
        <f>AA29+6/1440</f>
        <v>0.57291666666666663</v>
      </c>
      <c r="AB39" s="10"/>
      <c r="AC39" s="22" t="s">
        <v>67</v>
      </c>
      <c r="AD39" s="22" t="s">
        <v>67</v>
      </c>
      <c r="AE39" s="11">
        <f>AE38+2/1440</f>
        <v>0.65902777777777777</v>
      </c>
      <c r="AF39" s="11" t="s">
        <v>67</v>
      </c>
      <c r="AG39" s="10"/>
      <c r="AH39" s="119" t="s">
        <v>67</v>
      </c>
      <c r="AI39" s="119" t="s">
        <v>67</v>
      </c>
      <c r="AJ39" s="11">
        <f>AJ29+6/1440</f>
        <v>0.69444444444444442</v>
      </c>
      <c r="AK39" s="22" t="s">
        <v>67</v>
      </c>
      <c r="AL39" s="22">
        <f>AL35+3/1440</f>
        <v>0.70277777777777772</v>
      </c>
      <c r="AM39" s="11">
        <f>AM38+2/1440</f>
        <v>0.7270833333333333</v>
      </c>
      <c r="AN39" s="22" t="s">
        <v>67</v>
      </c>
      <c r="AO39" s="10"/>
      <c r="AP39" s="119" t="s">
        <v>67</v>
      </c>
      <c r="AQ39" s="119" t="s">
        <v>67</v>
      </c>
      <c r="AR39" s="22" t="s">
        <v>67</v>
      </c>
      <c r="AS39" s="10"/>
      <c r="AT39" s="22" t="s">
        <v>67</v>
      </c>
      <c r="AU39" s="10"/>
      <c r="AV39" s="25"/>
      <c r="AW39" s="11" t="s">
        <v>67</v>
      </c>
      <c r="AX39" s="11" t="s">
        <v>67</v>
      </c>
      <c r="AY39" s="34"/>
      <c r="AZ39" s="34"/>
      <c r="BA39" s="11" t="s">
        <v>67</v>
      </c>
      <c r="BB39" s="34"/>
      <c r="BC39" s="11" t="s">
        <v>67</v>
      </c>
      <c r="BD39" s="34"/>
      <c r="BE39" s="34"/>
      <c r="BF39" s="22" t="s">
        <v>67</v>
      </c>
      <c r="BG39" s="33"/>
      <c r="BH39" s="11" t="s">
        <v>67</v>
      </c>
      <c r="BI39" s="11" t="s">
        <v>67</v>
      </c>
      <c r="BJ39" s="34"/>
      <c r="BK39" s="34"/>
      <c r="BL39" s="11" t="s">
        <v>67</v>
      </c>
      <c r="BM39" s="34"/>
      <c r="BN39" s="11" t="s">
        <v>67</v>
      </c>
      <c r="BO39" s="34"/>
      <c r="BP39" s="34"/>
      <c r="BQ39" s="11" t="s">
        <v>67</v>
      </c>
      <c r="BR39" s="33"/>
    </row>
    <row r="40" spans="1:70" x14ac:dyDescent="0.25">
      <c r="B40" s="45" t="s">
        <v>46</v>
      </c>
      <c r="C40" s="58"/>
      <c r="D40" s="114" t="s">
        <v>67</v>
      </c>
      <c r="E40" s="54" t="s">
        <v>67</v>
      </c>
      <c r="F40" s="114" t="s">
        <v>67</v>
      </c>
      <c r="G40" s="54"/>
      <c r="H40" s="52">
        <f>H39+2/1140</f>
        <v>0.27467105263157893</v>
      </c>
      <c r="I40" s="52" t="s">
        <v>67</v>
      </c>
      <c r="J40" s="46"/>
      <c r="K40" s="47"/>
      <c r="L40" s="46"/>
      <c r="M40" s="46"/>
      <c r="N40" s="54" t="s">
        <v>67</v>
      </c>
      <c r="O40" s="46"/>
      <c r="P40" s="54" t="s">
        <v>67</v>
      </c>
      <c r="Q40" s="46" t="s">
        <v>67</v>
      </c>
      <c r="R40" s="46"/>
      <c r="S40" s="54" t="s">
        <v>67</v>
      </c>
      <c r="T40" s="52">
        <f>T39+2/1140</f>
        <v>0.5232821637426901</v>
      </c>
      <c r="U40" s="52"/>
      <c r="V40" s="112" t="s">
        <v>67</v>
      </c>
      <c r="W40" s="114" t="s">
        <v>67</v>
      </c>
      <c r="X40" s="46" t="s">
        <v>67</v>
      </c>
      <c r="Y40" s="49">
        <f>Y39+2/1440</f>
        <v>0.56458333333333333</v>
      </c>
      <c r="Z40" s="46"/>
      <c r="AA40" s="52">
        <f>AA39+2/1140</f>
        <v>0.57467105263157892</v>
      </c>
      <c r="AB40" s="46"/>
      <c r="AC40" s="54" t="s">
        <v>67</v>
      </c>
      <c r="AD40" s="54" t="s">
        <v>67</v>
      </c>
      <c r="AE40" s="52">
        <f>AE39+2/1440</f>
        <v>0.66041666666666665</v>
      </c>
      <c r="AF40" s="52" t="s">
        <v>67</v>
      </c>
      <c r="AG40" s="46"/>
      <c r="AH40" s="112" t="s">
        <v>67</v>
      </c>
      <c r="AI40" s="112" t="s">
        <v>67</v>
      </c>
      <c r="AJ40" s="52">
        <f>AJ39+2/1140</f>
        <v>0.69619883040935671</v>
      </c>
      <c r="AK40" s="54" t="s">
        <v>67</v>
      </c>
      <c r="AL40" s="54">
        <f>AL39+2/1440</f>
        <v>0.70416666666666661</v>
      </c>
      <c r="AM40" s="52">
        <f>AM39+2/1440</f>
        <v>0.72847222222222219</v>
      </c>
      <c r="AN40" s="54" t="s">
        <v>67</v>
      </c>
      <c r="AO40" s="46"/>
      <c r="AP40" s="112" t="s">
        <v>67</v>
      </c>
      <c r="AQ40" s="112" t="s">
        <v>67</v>
      </c>
      <c r="AR40" s="54" t="s">
        <v>67</v>
      </c>
      <c r="AS40" s="46"/>
      <c r="AT40" s="54" t="s">
        <v>67</v>
      </c>
      <c r="AU40" s="46"/>
      <c r="AV40" s="50"/>
      <c r="AW40" s="52" t="s">
        <v>67</v>
      </c>
      <c r="AX40" s="52" t="s">
        <v>67</v>
      </c>
      <c r="AY40" s="53"/>
      <c r="AZ40" s="53"/>
      <c r="BA40" s="52" t="s">
        <v>67</v>
      </c>
      <c r="BB40" s="53"/>
      <c r="BC40" s="52" t="s">
        <v>67</v>
      </c>
      <c r="BD40" s="53"/>
      <c r="BE40" s="53"/>
      <c r="BF40" s="54" t="s">
        <v>67</v>
      </c>
      <c r="BG40" s="55"/>
      <c r="BH40" s="52" t="s">
        <v>67</v>
      </c>
      <c r="BI40" s="52" t="s">
        <v>67</v>
      </c>
      <c r="BJ40" s="53"/>
      <c r="BK40" s="53"/>
      <c r="BL40" s="52" t="s">
        <v>67</v>
      </c>
      <c r="BM40" s="53"/>
      <c r="BN40" s="52" t="s">
        <v>67</v>
      </c>
      <c r="BO40" s="53"/>
      <c r="BP40" s="53"/>
      <c r="BQ40" s="52" t="s">
        <v>67</v>
      </c>
      <c r="BR40" s="55"/>
    </row>
    <row r="41" spans="1:70" x14ac:dyDescent="0.25">
      <c r="B41" s="3" t="s">
        <v>79</v>
      </c>
      <c r="C41" s="57"/>
      <c r="D41" s="121" t="s">
        <v>67</v>
      </c>
      <c r="E41" s="22" t="s">
        <v>67</v>
      </c>
      <c r="F41" s="121" t="s">
        <v>67</v>
      </c>
      <c r="G41" s="22"/>
      <c r="H41" s="11" t="s">
        <v>67</v>
      </c>
      <c r="I41" s="11" t="s">
        <v>67</v>
      </c>
      <c r="J41" s="10"/>
      <c r="K41" s="6"/>
      <c r="L41" s="10"/>
      <c r="M41" s="10"/>
      <c r="N41" s="22" t="s">
        <v>67</v>
      </c>
      <c r="O41" s="10"/>
      <c r="P41" s="22" t="s">
        <v>67</v>
      </c>
      <c r="Q41" s="11">
        <f>Q58+7/1440</f>
        <v>0.51180555555555551</v>
      </c>
      <c r="R41" s="10"/>
      <c r="S41" s="22" t="s">
        <v>67</v>
      </c>
      <c r="T41" s="11" t="s">
        <v>67</v>
      </c>
      <c r="U41" s="22"/>
      <c r="V41" s="119">
        <f>V42+1/1440</f>
        <v>0.55902777777777779</v>
      </c>
      <c r="W41" s="119">
        <f>W42+1/1440</f>
        <v>0.55902777777777779</v>
      </c>
      <c r="X41" s="10" t="s">
        <v>67</v>
      </c>
      <c r="Y41" s="22" t="s">
        <v>67</v>
      </c>
      <c r="Z41" s="10"/>
      <c r="AA41" s="22" t="s">
        <v>67</v>
      </c>
      <c r="AB41" s="10"/>
      <c r="AC41" s="22" t="s">
        <v>67</v>
      </c>
      <c r="AD41" s="22" t="s">
        <v>67</v>
      </c>
      <c r="AE41" s="11"/>
      <c r="AF41" s="11" t="s">
        <v>67</v>
      </c>
      <c r="AG41" s="10"/>
      <c r="AH41" s="119" t="s">
        <v>67</v>
      </c>
      <c r="AI41" s="119" t="s">
        <v>67</v>
      </c>
      <c r="AJ41" s="22" t="s">
        <v>67</v>
      </c>
      <c r="AK41" s="22" t="s">
        <v>67</v>
      </c>
      <c r="AL41" s="22" t="s">
        <v>67</v>
      </c>
      <c r="AM41" s="11">
        <f>AM46+2/1440</f>
        <v>0.72013888888888888</v>
      </c>
      <c r="AN41" s="22" t="s">
        <v>67</v>
      </c>
      <c r="AO41" s="10"/>
      <c r="AP41" s="119" t="s">
        <v>67</v>
      </c>
      <c r="AQ41" s="119" t="s">
        <v>67</v>
      </c>
      <c r="AR41" s="22" t="s">
        <v>67</v>
      </c>
      <c r="AS41" s="10"/>
      <c r="AT41" s="22" t="s">
        <v>67</v>
      </c>
      <c r="AU41" s="10"/>
      <c r="AV41" s="25"/>
      <c r="AW41" s="11" t="s">
        <v>67</v>
      </c>
      <c r="AX41" s="11" t="s">
        <v>67</v>
      </c>
      <c r="AY41" s="34"/>
      <c r="AZ41" s="34"/>
      <c r="BA41" s="11" t="s">
        <v>67</v>
      </c>
      <c r="BB41" s="34"/>
      <c r="BC41" s="11" t="s">
        <v>67</v>
      </c>
      <c r="BD41" s="34"/>
      <c r="BE41" s="34"/>
      <c r="BF41" s="22" t="s">
        <v>67</v>
      </c>
      <c r="BG41" s="33"/>
      <c r="BH41" s="11" t="s">
        <v>67</v>
      </c>
      <c r="BI41" s="11" t="s">
        <v>67</v>
      </c>
      <c r="BJ41" s="34"/>
      <c r="BK41" s="34"/>
      <c r="BL41" s="11" t="s">
        <v>67</v>
      </c>
      <c r="BM41" s="34"/>
      <c r="BN41" s="11" t="s">
        <v>67</v>
      </c>
      <c r="BO41" s="34"/>
      <c r="BP41" s="34"/>
      <c r="BQ41" s="11" t="s">
        <v>67</v>
      </c>
      <c r="BR41" s="33"/>
    </row>
    <row r="42" spans="1:70" x14ac:dyDescent="0.25">
      <c r="A42" s="4">
        <v>2.7777777777777779E-3</v>
      </c>
      <c r="B42" s="45" t="s">
        <v>80</v>
      </c>
      <c r="C42" s="58"/>
      <c r="D42" s="114" t="s">
        <v>67</v>
      </c>
      <c r="E42" s="54">
        <f>E30+$A42+2/1440</f>
        <v>0.25347222222222221</v>
      </c>
      <c r="F42" s="114" t="s">
        <v>67</v>
      </c>
      <c r="G42" s="54"/>
      <c r="H42" s="52" t="s">
        <v>67</v>
      </c>
      <c r="I42" s="52">
        <f>I30+$A42+2/1440</f>
        <v>0.3166666666666666</v>
      </c>
      <c r="J42" s="46"/>
      <c r="K42" s="47"/>
      <c r="L42" s="46"/>
      <c r="M42" s="46"/>
      <c r="N42" s="54">
        <f>N30+$A42+2/1440</f>
        <v>0.36249999999999988</v>
      </c>
      <c r="O42" s="46"/>
      <c r="P42" s="54">
        <f>P30+$A42+2/1440</f>
        <v>0.44583333333333319</v>
      </c>
      <c r="Q42" s="46" t="s">
        <v>67</v>
      </c>
      <c r="R42" s="46"/>
      <c r="S42" s="54">
        <f>S30+$A42+2/1440</f>
        <v>0.52916666666666656</v>
      </c>
      <c r="T42" s="52" t="s">
        <v>67</v>
      </c>
      <c r="U42" s="54"/>
      <c r="V42" s="112">
        <f>V30+7/1440</f>
        <v>0.55833333333333335</v>
      </c>
      <c r="W42" s="112">
        <f>W30+7/1440</f>
        <v>0.55833333333333335</v>
      </c>
      <c r="X42" s="52">
        <f>X30+7/1440</f>
        <v>0.55902777777777779</v>
      </c>
      <c r="Y42" s="54" t="s">
        <v>67</v>
      </c>
      <c r="Z42" s="46"/>
      <c r="AA42" s="54" t="s">
        <v>67</v>
      </c>
      <c r="AB42" s="46"/>
      <c r="AC42" s="54">
        <f>AC30+$A42+2/1440</f>
        <v>0.61249999999999993</v>
      </c>
      <c r="AD42" s="54">
        <f>AD30+$A42+2/1440</f>
        <v>0.65416666666666667</v>
      </c>
      <c r="AE42" s="52"/>
      <c r="AF42" s="52" t="s">
        <v>67</v>
      </c>
      <c r="AG42" s="46"/>
      <c r="AH42" s="112" t="s">
        <v>67</v>
      </c>
      <c r="AI42" s="112" t="s">
        <v>67</v>
      </c>
      <c r="AJ42" s="54" t="s">
        <v>67</v>
      </c>
      <c r="AK42" s="54">
        <f>AK30+$A42+2/1440</f>
        <v>0.6958333333333333</v>
      </c>
      <c r="AL42" s="54" t="s">
        <v>67</v>
      </c>
      <c r="AM42" s="52">
        <f>AM41+1/1440</f>
        <v>0.72083333333333333</v>
      </c>
      <c r="AN42" s="54">
        <f>AN30+$A42+2/1440</f>
        <v>0.72013888888888877</v>
      </c>
      <c r="AO42" s="46"/>
      <c r="AP42" s="112" t="s">
        <v>67</v>
      </c>
      <c r="AQ42" s="112" t="s">
        <v>67</v>
      </c>
      <c r="AR42" s="54">
        <f>AR30+$A42+2/1440</f>
        <v>0.73749999999999993</v>
      </c>
      <c r="AS42" s="46"/>
      <c r="AT42" s="54">
        <f>AT30+$A42+2/1440</f>
        <v>0.77916666666666656</v>
      </c>
      <c r="AU42" s="46"/>
      <c r="AV42" s="50"/>
      <c r="AW42" s="52">
        <f>AW30+$A42+2/1440</f>
        <v>0.27916666666666662</v>
      </c>
      <c r="AX42" s="52">
        <f>AX30+$A42+2/1440</f>
        <v>0.40416666666666662</v>
      </c>
      <c r="AY42" s="53"/>
      <c r="AZ42" s="53"/>
      <c r="BA42" s="52" t="s">
        <v>67</v>
      </c>
      <c r="BB42" s="53"/>
      <c r="BC42" s="52">
        <f>BC30+$A42+2/1440</f>
        <v>0.65416666666666656</v>
      </c>
      <c r="BD42" s="53"/>
      <c r="BE42" s="53"/>
      <c r="BF42" s="54">
        <f>BF30+$A42+2/1440</f>
        <v>0.77916666666666656</v>
      </c>
      <c r="BG42" s="55"/>
      <c r="BH42" s="52">
        <f>BH30+$A42+2/1440</f>
        <v>0.27916666666666662</v>
      </c>
      <c r="BI42" s="52">
        <f>BI30+$A42+2/1440</f>
        <v>0.40416666666666662</v>
      </c>
      <c r="BJ42" s="53"/>
      <c r="BK42" s="53"/>
      <c r="BL42" s="52">
        <f>BL30+$A42+2/1440</f>
        <v>0.52916666666666656</v>
      </c>
      <c r="BM42" s="53"/>
      <c r="BN42" s="52">
        <f>BN30+$A42+2/1440</f>
        <v>0.65416666666666656</v>
      </c>
      <c r="BO42" s="53"/>
      <c r="BP42" s="53"/>
      <c r="BQ42" s="52">
        <f>BQ30+$A42+2/1440</f>
        <v>0.77916666666666656</v>
      </c>
      <c r="BR42" s="55"/>
    </row>
    <row r="43" spans="1:70" x14ac:dyDescent="0.25">
      <c r="A43" s="4">
        <v>6.9444444444444447E-4</v>
      </c>
      <c r="B43" s="3" t="s">
        <v>73</v>
      </c>
      <c r="C43" s="57"/>
      <c r="D43" s="121" t="s">
        <v>67</v>
      </c>
      <c r="E43" s="22">
        <f>E42+$A43</f>
        <v>0.25416666666666665</v>
      </c>
      <c r="F43" s="121" t="s">
        <v>67</v>
      </c>
      <c r="G43" s="22"/>
      <c r="H43" s="11" t="s">
        <v>67</v>
      </c>
      <c r="I43" s="11">
        <f>I42+$A43</f>
        <v>0.31736111111111104</v>
      </c>
      <c r="J43" s="10"/>
      <c r="K43" s="6"/>
      <c r="L43" s="10"/>
      <c r="M43" s="10"/>
      <c r="N43" s="22">
        <f>N42+$A43</f>
        <v>0.36319444444444432</v>
      </c>
      <c r="O43" s="10"/>
      <c r="P43" s="22">
        <f>P42+$A43</f>
        <v>0.44652777777777763</v>
      </c>
      <c r="Q43" s="10" t="s">
        <v>67</v>
      </c>
      <c r="R43" s="10"/>
      <c r="S43" s="22">
        <f>S42+$A43</f>
        <v>0.52986111111111101</v>
      </c>
      <c r="T43" s="11" t="s">
        <v>67</v>
      </c>
      <c r="U43" s="7"/>
      <c r="V43" s="121" t="s">
        <v>67</v>
      </c>
      <c r="W43" s="121" t="s">
        <v>67</v>
      </c>
      <c r="X43" s="11">
        <f>X42+$A43</f>
        <v>0.55972222222222223</v>
      </c>
      <c r="Y43" s="22" t="s">
        <v>67</v>
      </c>
      <c r="Z43" s="10"/>
      <c r="AA43" s="22">
        <f>AA49+8/1440</f>
        <v>0.58300438596491222</v>
      </c>
      <c r="AB43" s="10"/>
      <c r="AC43" s="22">
        <f>AC42+$A43</f>
        <v>0.61319444444444438</v>
      </c>
      <c r="AD43" s="22">
        <f>AD42+$A43</f>
        <v>0.65486111111111112</v>
      </c>
      <c r="AE43" s="11"/>
      <c r="AF43" s="11">
        <f>AF49+7/1440</f>
        <v>0.67291666666666661</v>
      </c>
      <c r="AG43" s="10"/>
      <c r="AH43" s="121" t="s">
        <v>67</v>
      </c>
      <c r="AI43" s="121" t="s">
        <v>67</v>
      </c>
      <c r="AJ43" s="22">
        <f>AJ49+8/1440</f>
        <v>0.70453216374269001</v>
      </c>
      <c r="AK43" s="22">
        <f>AK42+$A43</f>
        <v>0.69652777777777775</v>
      </c>
      <c r="AL43" s="22" t="s">
        <v>67</v>
      </c>
      <c r="AM43" s="10" t="s">
        <v>67</v>
      </c>
      <c r="AN43" s="22">
        <f>AN42+$A43</f>
        <v>0.72083333333333321</v>
      </c>
      <c r="AO43" s="10"/>
      <c r="AP43" s="121" t="s">
        <v>67</v>
      </c>
      <c r="AQ43" s="121" t="s">
        <v>67</v>
      </c>
      <c r="AR43" s="22">
        <f>AR42+$A43</f>
        <v>0.73819444444444438</v>
      </c>
      <c r="AS43" s="10"/>
      <c r="AT43" s="22">
        <f>AT42+$A43</f>
        <v>0.77986111111111101</v>
      </c>
      <c r="AU43" s="10"/>
      <c r="AV43" s="25"/>
      <c r="AW43" s="11">
        <f>AW42+$A43</f>
        <v>0.27986111111111106</v>
      </c>
      <c r="AX43" s="11">
        <f>AX42+$A43</f>
        <v>0.40486111111111106</v>
      </c>
      <c r="AY43" s="34"/>
      <c r="AZ43" s="34"/>
      <c r="BA43" s="11" t="s">
        <v>67</v>
      </c>
      <c r="BB43" s="34"/>
      <c r="BC43" s="11">
        <f>BC42+$A43</f>
        <v>0.65486111111111101</v>
      </c>
      <c r="BD43" s="34"/>
      <c r="BE43" s="34"/>
      <c r="BF43" s="22">
        <f>BF42+$A43</f>
        <v>0.77986111111111101</v>
      </c>
      <c r="BG43" s="33"/>
      <c r="BH43" s="11">
        <f t="shared" ref="BH43" si="29">BH42+$A43</f>
        <v>0.27986111111111106</v>
      </c>
      <c r="BI43" s="11">
        <f t="shared" ref="BI43:BN43" si="30">BI42+$A43</f>
        <v>0.40486111111111106</v>
      </c>
      <c r="BJ43" s="34"/>
      <c r="BK43" s="34"/>
      <c r="BL43" s="11">
        <f t="shared" si="30"/>
        <v>0.52986111111111101</v>
      </c>
      <c r="BM43" s="34"/>
      <c r="BN43" s="11">
        <f t="shared" si="30"/>
        <v>0.65486111111111101</v>
      </c>
      <c r="BO43" s="34"/>
      <c r="BP43" s="34"/>
      <c r="BQ43" s="11">
        <f t="shared" ref="BQ43" si="31">BQ42+$A43</f>
        <v>0.77986111111111101</v>
      </c>
      <c r="BR43" s="33"/>
    </row>
    <row r="44" spans="1:70" x14ac:dyDescent="0.25">
      <c r="A44" s="4"/>
      <c r="B44" s="110" t="s">
        <v>113</v>
      </c>
      <c r="C44" s="58"/>
      <c r="D44" s="112">
        <f>D33+2/1440</f>
        <v>0.24999999999999997</v>
      </c>
      <c r="E44" s="54" t="s">
        <v>67</v>
      </c>
      <c r="F44" s="112">
        <f>F33+2/1440</f>
        <v>0.26597222222222222</v>
      </c>
      <c r="G44" s="54"/>
      <c r="H44" s="52" t="s">
        <v>67</v>
      </c>
      <c r="I44" s="52" t="s">
        <v>67</v>
      </c>
      <c r="J44" s="46"/>
      <c r="K44" s="47"/>
      <c r="L44" s="46"/>
      <c r="M44" s="46"/>
      <c r="N44" s="54" t="s">
        <v>67</v>
      </c>
      <c r="O44" s="46"/>
      <c r="P44" s="54" t="s">
        <v>67</v>
      </c>
      <c r="Q44" s="46" t="s">
        <v>67</v>
      </c>
      <c r="R44" s="46"/>
      <c r="S44" s="54" t="s">
        <v>67</v>
      </c>
      <c r="T44" s="52" t="s">
        <v>67</v>
      </c>
      <c r="U44" s="49"/>
      <c r="V44" s="114" t="s">
        <v>67</v>
      </c>
      <c r="W44" s="114" t="s">
        <v>67</v>
      </c>
      <c r="X44" s="52" t="s">
        <v>67</v>
      </c>
      <c r="Y44" s="54" t="s">
        <v>67</v>
      </c>
      <c r="Z44" s="46"/>
      <c r="AA44" s="54" t="s">
        <v>67</v>
      </c>
      <c r="AB44" s="46"/>
      <c r="AC44" s="54" t="s">
        <v>67</v>
      </c>
      <c r="AD44" s="54" t="s">
        <v>67</v>
      </c>
      <c r="AE44" s="52"/>
      <c r="AF44" s="52" t="s">
        <v>67</v>
      </c>
      <c r="AG44" s="46"/>
      <c r="AH44" s="114" t="s">
        <v>67</v>
      </c>
      <c r="AI44" s="114" t="s">
        <v>67</v>
      </c>
      <c r="AJ44" s="54" t="s">
        <v>67</v>
      </c>
      <c r="AK44" s="54" t="s">
        <v>67</v>
      </c>
      <c r="AL44" s="54" t="s">
        <v>67</v>
      </c>
      <c r="AM44" s="46" t="s">
        <v>67</v>
      </c>
      <c r="AN44" s="54" t="s">
        <v>67</v>
      </c>
      <c r="AO44" s="46"/>
      <c r="AP44" s="114" t="s">
        <v>67</v>
      </c>
      <c r="AQ44" s="114" t="s">
        <v>67</v>
      </c>
      <c r="AR44" s="54" t="s">
        <v>67</v>
      </c>
      <c r="AS44" s="46"/>
      <c r="AT44" s="54" t="s">
        <v>67</v>
      </c>
      <c r="AU44" s="46"/>
      <c r="AV44" s="50"/>
      <c r="AW44" s="52" t="s">
        <v>67</v>
      </c>
      <c r="AX44" s="52" t="s">
        <v>67</v>
      </c>
      <c r="AY44" s="53"/>
      <c r="AZ44" s="53"/>
      <c r="BA44" s="52" t="s">
        <v>67</v>
      </c>
      <c r="BB44" s="53"/>
      <c r="BC44" s="52" t="s">
        <v>67</v>
      </c>
      <c r="BD44" s="53"/>
      <c r="BE44" s="53"/>
      <c r="BF44" s="54" t="s">
        <v>67</v>
      </c>
      <c r="BG44" s="55"/>
      <c r="BH44" s="52" t="s">
        <v>67</v>
      </c>
      <c r="BI44" s="52" t="s">
        <v>67</v>
      </c>
      <c r="BJ44" s="53"/>
      <c r="BK44" s="53"/>
      <c r="BL44" s="52" t="s">
        <v>67</v>
      </c>
      <c r="BM44" s="53"/>
      <c r="BN44" s="52" t="s">
        <v>67</v>
      </c>
      <c r="BO44" s="53"/>
      <c r="BP44" s="53"/>
      <c r="BQ44" s="52" t="s">
        <v>67</v>
      </c>
      <c r="BR44" s="55"/>
    </row>
    <row r="45" spans="1:70" x14ac:dyDescent="0.25">
      <c r="B45" s="3" t="s">
        <v>57</v>
      </c>
      <c r="C45" s="57"/>
      <c r="D45" s="119" t="s">
        <v>67</v>
      </c>
      <c r="E45" s="22" t="s">
        <v>67</v>
      </c>
      <c r="F45" s="119" t="s">
        <v>67</v>
      </c>
      <c r="G45" s="22"/>
      <c r="H45" s="11" t="s">
        <v>67</v>
      </c>
      <c r="I45" s="11" t="s">
        <v>67</v>
      </c>
      <c r="J45" s="10"/>
      <c r="K45" s="6"/>
      <c r="L45" s="10"/>
      <c r="M45" s="10"/>
      <c r="N45" s="22" t="s">
        <v>67</v>
      </c>
      <c r="O45" s="10"/>
      <c r="P45" s="22" t="s">
        <v>67</v>
      </c>
      <c r="Q45" s="11">
        <f>Q46+3/1440</f>
        <v>0.51527777777777772</v>
      </c>
      <c r="R45" s="10"/>
      <c r="S45" s="22" t="s">
        <v>67</v>
      </c>
      <c r="T45" s="10" t="s">
        <v>67</v>
      </c>
      <c r="U45" s="21"/>
      <c r="V45" s="119">
        <f>V46+2/1440</f>
        <v>0.56180555555555556</v>
      </c>
      <c r="W45" s="119">
        <f>W46+2/1440</f>
        <v>0.56180555555555556</v>
      </c>
      <c r="X45" s="11" t="s">
        <v>67</v>
      </c>
      <c r="Y45" s="22" t="s">
        <v>67</v>
      </c>
      <c r="Z45" s="10"/>
      <c r="AA45" s="22" t="s">
        <v>67</v>
      </c>
      <c r="AB45" s="10"/>
      <c r="AC45" s="22" t="s">
        <v>67</v>
      </c>
      <c r="AD45" s="22" t="s">
        <v>67</v>
      </c>
      <c r="AE45" s="11"/>
      <c r="AF45" s="11" t="s">
        <v>67</v>
      </c>
      <c r="AG45" s="10"/>
      <c r="AH45" s="119">
        <f>AH28+8/1440</f>
        <v>0.68402777777777779</v>
      </c>
      <c r="AI45" s="119">
        <f>AI28+8/1440</f>
        <v>0.68402777777777779</v>
      </c>
      <c r="AJ45" s="22" t="s">
        <v>67</v>
      </c>
      <c r="AK45" s="22" t="s">
        <v>67</v>
      </c>
      <c r="AL45" s="22" t="s">
        <v>67</v>
      </c>
      <c r="AM45" s="11">
        <f>AM30+7/1440</f>
        <v>0.71736111111111112</v>
      </c>
      <c r="AN45" s="11" t="s">
        <v>67</v>
      </c>
      <c r="AO45" s="10"/>
      <c r="AP45" s="119">
        <f>AP28+8/1440</f>
        <v>0.72986111111111107</v>
      </c>
      <c r="AQ45" s="119">
        <f>AQ28+8/1440</f>
        <v>0.72986111111111107</v>
      </c>
      <c r="AR45" s="22" t="s">
        <v>67</v>
      </c>
      <c r="AS45" s="10"/>
      <c r="AT45" s="22" t="s">
        <v>67</v>
      </c>
      <c r="AU45" s="10"/>
      <c r="AV45" s="25"/>
      <c r="AW45" s="11" t="s">
        <v>67</v>
      </c>
      <c r="AX45" s="11" t="s">
        <v>67</v>
      </c>
      <c r="AY45" s="34"/>
      <c r="AZ45" s="34"/>
      <c r="BA45" s="11" t="s">
        <v>67</v>
      </c>
      <c r="BB45" s="34"/>
      <c r="BC45" s="11" t="s">
        <v>67</v>
      </c>
      <c r="BD45" s="34"/>
      <c r="BE45" s="34"/>
      <c r="BF45" s="22" t="s">
        <v>67</v>
      </c>
      <c r="BG45" s="33"/>
      <c r="BH45" s="11" t="s">
        <v>67</v>
      </c>
      <c r="BI45" s="11" t="s">
        <v>67</v>
      </c>
      <c r="BJ45" s="34"/>
      <c r="BK45" s="34"/>
      <c r="BL45" s="11" t="s">
        <v>67</v>
      </c>
      <c r="BM45" s="34"/>
      <c r="BN45" s="11" t="s">
        <v>67</v>
      </c>
      <c r="BO45" s="34"/>
      <c r="BP45" s="34"/>
      <c r="BQ45" s="11" t="s">
        <v>67</v>
      </c>
      <c r="BR45" s="33"/>
    </row>
    <row r="46" spans="1:70" x14ac:dyDescent="0.25">
      <c r="B46" s="45" t="s">
        <v>60</v>
      </c>
      <c r="C46" s="58"/>
      <c r="D46" s="114" t="s">
        <v>67</v>
      </c>
      <c r="E46" s="54" t="s">
        <v>67</v>
      </c>
      <c r="F46" s="114" t="s">
        <v>67</v>
      </c>
      <c r="G46" s="54"/>
      <c r="H46" s="52" t="s">
        <v>67</v>
      </c>
      <c r="I46" s="52" t="s">
        <v>67</v>
      </c>
      <c r="J46" s="46"/>
      <c r="K46" s="47"/>
      <c r="L46" s="46"/>
      <c r="M46" s="46"/>
      <c r="N46" s="54" t="s">
        <v>67</v>
      </c>
      <c r="O46" s="46"/>
      <c r="P46" s="54" t="s">
        <v>67</v>
      </c>
      <c r="Q46" s="52">
        <f>Q41+2/1440</f>
        <v>0.5131944444444444</v>
      </c>
      <c r="R46" s="46"/>
      <c r="S46" s="54" t="s">
        <v>67</v>
      </c>
      <c r="T46" s="52" t="s">
        <v>67</v>
      </c>
      <c r="U46" s="49"/>
      <c r="V46" s="112">
        <f>V41+2/1440</f>
        <v>0.56041666666666667</v>
      </c>
      <c r="W46" s="112">
        <f>W41+2/1440</f>
        <v>0.56041666666666667</v>
      </c>
      <c r="X46" s="52" t="s">
        <v>67</v>
      </c>
      <c r="Y46" s="54" t="s">
        <v>67</v>
      </c>
      <c r="Z46" s="46"/>
      <c r="AA46" s="54" t="s">
        <v>67</v>
      </c>
      <c r="AB46" s="46"/>
      <c r="AC46" s="54" t="s">
        <v>67</v>
      </c>
      <c r="AD46" s="54" t="s">
        <v>67</v>
      </c>
      <c r="AE46" s="52"/>
      <c r="AF46" s="52" t="s">
        <v>67</v>
      </c>
      <c r="AG46" s="46"/>
      <c r="AH46" s="112" t="s">
        <v>67</v>
      </c>
      <c r="AI46" s="112" t="s">
        <v>67</v>
      </c>
      <c r="AJ46" s="54" t="s">
        <v>67</v>
      </c>
      <c r="AK46" s="54" t="s">
        <v>67</v>
      </c>
      <c r="AL46" s="54" t="s">
        <v>67</v>
      </c>
      <c r="AM46" s="52">
        <f>AM45+2/1440</f>
        <v>0.71875</v>
      </c>
      <c r="AN46" s="52" t="s">
        <v>67</v>
      </c>
      <c r="AO46" s="46"/>
      <c r="AP46" s="112" t="s">
        <v>67</v>
      </c>
      <c r="AQ46" s="112" t="s">
        <v>67</v>
      </c>
      <c r="AR46" s="54" t="s">
        <v>67</v>
      </c>
      <c r="AS46" s="46"/>
      <c r="AT46" s="54" t="s">
        <v>67</v>
      </c>
      <c r="AU46" s="46"/>
      <c r="AV46" s="50"/>
      <c r="AW46" s="52" t="s">
        <v>67</v>
      </c>
      <c r="AX46" s="52" t="s">
        <v>67</v>
      </c>
      <c r="AY46" s="53"/>
      <c r="AZ46" s="53"/>
      <c r="BA46" s="52" t="s">
        <v>67</v>
      </c>
      <c r="BB46" s="53"/>
      <c r="BC46" s="52" t="s">
        <v>67</v>
      </c>
      <c r="BD46" s="53"/>
      <c r="BE46" s="53"/>
      <c r="BF46" s="54" t="s">
        <v>67</v>
      </c>
      <c r="BG46" s="55"/>
      <c r="BH46" s="52" t="s">
        <v>67</v>
      </c>
      <c r="BI46" s="52" t="s">
        <v>67</v>
      </c>
      <c r="BJ46" s="53"/>
      <c r="BK46" s="53"/>
      <c r="BL46" s="52" t="s">
        <v>67</v>
      </c>
      <c r="BM46" s="53"/>
      <c r="BN46" s="52" t="s">
        <v>67</v>
      </c>
      <c r="BO46" s="53"/>
      <c r="BP46" s="53"/>
      <c r="BQ46" s="52" t="s">
        <v>67</v>
      </c>
      <c r="BR46" s="55"/>
    </row>
    <row r="47" spans="1:70" x14ac:dyDescent="0.25">
      <c r="B47" s="3" t="s">
        <v>81</v>
      </c>
      <c r="C47" s="57"/>
      <c r="D47" s="121" t="s">
        <v>67</v>
      </c>
      <c r="E47" s="22" t="s">
        <v>67</v>
      </c>
      <c r="F47" s="121" t="s">
        <v>67</v>
      </c>
      <c r="G47" s="22"/>
      <c r="H47" s="11" t="s">
        <v>67</v>
      </c>
      <c r="I47" s="11" t="s">
        <v>67</v>
      </c>
      <c r="J47" s="10"/>
      <c r="K47" s="6"/>
      <c r="L47" s="10"/>
      <c r="M47" s="10"/>
      <c r="N47" s="22" t="s">
        <v>67</v>
      </c>
      <c r="O47" s="10"/>
      <c r="P47" s="22" t="s">
        <v>67</v>
      </c>
      <c r="Q47" s="11">
        <f>Q45+9/1440</f>
        <v>0.5215277777777777</v>
      </c>
      <c r="R47" s="10"/>
      <c r="S47" s="22" t="s">
        <v>67</v>
      </c>
      <c r="T47" s="11" t="s">
        <v>67</v>
      </c>
      <c r="U47" s="7"/>
      <c r="V47" s="121" t="s">
        <v>67</v>
      </c>
      <c r="W47" s="121" t="s">
        <v>67</v>
      </c>
      <c r="X47" s="11">
        <f>X48+2/1440</f>
        <v>0.5625</v>
      </c>
      <c r="Y47" s="22" t="s">
        <v>67</v>
      </c>
      <c r="Z47" s="10"/>
      <c r="AA47" s="22">
        <f>AA48+2/1440</f>
        <v>0.58578216374268999</v>
      </c>
      <c r="AB47" s="10"/>
      <c r="AC47" s="22" t="s">
        <v>67</v>
      </c>
      <c r="AD47" s="22" t="s">
        <v>67</v>
      </c>
      <c r="AE47" s="11"/>
      <c r="AF47" s="11">
        <f>AF48+1/1440</f>
        <v>0.67499999999999993</v>
      </c>
      <c r="AG47" s="10"/>
      <c r="AH47" s="121" t="s">
        <v>67</v>
      </c>
      <c r="AI47" s="121" t="s">
        <v>67</v>
      </c>
      <c r="AJ47" s="22" t="s">
        <v>67</v>
      </c>
      <c r="AK47" s="22" t="s">
        <v>67</v>
      </c>
      <c r="AL47" s="22" t="s">
        <v>67</v>
      </c>
      <c r="AM47" s="11" t="s">
        <v>67</v>
      </c>
      <c r="AN47" s="11">
        <f>AN48+1/1440</f>
        <v>0.72291666666666654</v>
      </c>
      <c r="AO47" s="10"/>
      <c r="AP47" s="121" t="s">
        <v>67</v>
      </c>
      <c r="AQ47" s="121" t="s">
        <v>67</v>
      </c>
      <c r="AR47" s="22" t="s">
        <v>67</v>
      </c>
      <c r="AS47" s="10"/>
      <c r="AT47" s="22" t="s">
        <v>67</v>
      </c>
      <c r="AU47" s="10"/>
      <c r="AV47" s="25"/>
      <c r="AW47" s="11" t="s">
        <v>67</v>
      </c>
      <c r="AX47" s="11" t="s">
        <v>67</v>
      </c>
      <c r="AY47" s="34"/>
      <c r="AZ47" s="34"/>
      <c r="BA47" s="11" t="s">
        <v>67</v>
      </c>
      <c r="BB47" s="34"/>
      <c r="BC47" s="11" t="s">
        <v>67</v>
      </c>
      <c r="BD47" s="34"/>
      <c r="BE47" s="34"/>
      <c r="BF47" s="22" t="s">
        <v>67</v>
      </c>
      <c r="BG47" s="33"/>
      <c r="BH47" s="11" t="s">
        <v>67</v>
      </c>
      <c r="BI47" s="11" t="s">
        <v>67</v>
      </c>
      <c r="BJ47" s="34"/>
      <c r="BK47" s="34"/>
      <c r="BL47" s="11" t="s">
        <v>67</v>
      </c>
      <c r="BM47" s="34"/>
      <c r="BN47" s="11" t="s">
        <v>67</v>
      </c>
      <c r="BO47" s="34"/>
      <c r="BP47" s="34"/>
      <c r="BQ47" s="11" t="s">
        <v>67</v>
      </c>
      <c r="BR47" s="33"/>
    </row>
    <row r="48" spans="1:70" x14ac:dyDescent="0.25">
      <c r="A48" s="4">
        <v>1.3888888888888889E-3</v>
      </c>
      <c r="B48" s="45" t="s">
        <v>82</v>
      </c>
      <c r="C48" s="58"/>
      <c r="D48" s="114" t="s">
        <v>67</v>
      </c>
      <c r="E48" s="54">
        <f>E43+$A48</f>
        <v>0.25555555555555554</v>
      </c>
      <c r="F48" s="114" t="s">
        <v>67</v>
      </c>
      <c r="G48" s="54"/>
      <c r="H48" s="52" t="s">
        <v>67</v>
      </c>
      <c r="I48" s="52">
        <f>I43+$A48</f>
        <v>0.31874999999999992</v>
      </c>
      <c r="J48" s="46"/>
      <c r="K48" s="47"/>
      <c r="L48" s="46"/>
      <c r="M48" s="46"/>
      <c r="N48" s="54">
        <f>N43+$A48</f>
        <v>0.3645833333333332</v>
      </c>
      <c r="O48" s="46"/>
      <c r="P48" s="54">
        <f>P43+$A48</f>
        <v>0.44791666666666652</v>
      </c>
      <c r="Q48" s="52">
        <f>Q47+2/1440</f>
        <v>0.52291666666666659</v>
      </c>
      <c r="R48" s="46"/>
      <c r="S48" s="54">
        <f>S43+$A48</f>
        <v>0.53124999999999989</v>
      </c>
      <c r="T48" s="52" t="s">
        <v>67</v>
      </c>
      <c r="U48" s="49"/>
      <c r="V48" s="114" t="s">
        <v>67</v>
      </c>
      <c r="W48" s="114" t="s">
        <v>67</v>
      </c>
      <c r="X48" s="52">
        <f>X43+$A48</f>
        <v>0.56111111111111112</v>
      </c>
      <c r="Y48" s="54" t="s">
        <v>67</v>
      </c>
      <c r="Z48" s="46"/>
      <c r="AA48" s="54">
        <f>AA43+$A48</f>
        <v>0.5843932748538011</v>
      </c>
      <c r="AB48" s="46"/>
      <c r="AC48" s="54">
        <f>AC43+$A48</f>
        <v>0.61458333333333326</v>
      </c>
      <c r="AD48" s="54">
        <f>AD43+$A48</f>
        <v>0.65625</v>
      </c>
      <c r="AE48" s="52"/>
      <c r="AF48" s="52">
        <f>AF43+2/1440</f>
        <v>0.67430555555555549</v>
      </c>
      <c r="AG48" s="46"/>
      <c r="AH48" s="114" t="s">
        <v>67</v>
      </c>
      <c r="AI48" s="114" t="s">
        <v>67</v>
      </c>
      <c r="AJ48" s="54">
        <f>AJ43+$A48</f>
        <v>0.70592105263157889</v>
      </c>
      <c r="AK48" s="54">
        <f>AK43+$A48</f>
        <v>0.69791666666666663</v>
      </c>
      <c r="AL48" s="54" t="s">
        <v>67</v>
      </c>
      <c r="AM48" s="52" t="s">
        <v>67</v>
      </c>
      <c r="AN48" s="52">
        <f>AN43+2/1440</f>
        <v>0.7222222222222221</v>
      </c>
      <c r="AO48" s="46"/>
      <c r="AP48" s="114" t="s">
        <v>67</v>
      </c>
      <c r="AQ48" s="114" t="s">
        <v>67</v>
      </c>
      <c r="AR48" s="54">
        <f>AR43+$A48</f>
        <v>0.73958333333333326</v>
      </c>
      <c r="AS48" s="46"/>
      <c r="AT48" s="54">
        <f>AT43+$A48</f>
        <v>0.78124999999999989</v>
      </c>
      <c r="AU48" s="46"/>
      <c r="AV48" s="50"/>
      <c r="AW48" s="52">
        <f t="shared" ref="AW48" si="32">AW43+$A48</f>
        <v>0.28124999999999994</v>
      </c>
      <c r="AX48" s="52">
        <f t="shared" ref="AX48:BN48" si="33">AX43+$A48</f>
        <v>0.40624999999999994</v>
      </c>
      <c r="AY48" s="53"/>
      <c r="AZ48" s="53"/>
      <c r="BA48" s="52" t="s">
        <v>67</v>
      </c>
      <c r="BB48" s="53"/>
      <c r="BC48" s="52">
        <f t="shared" si="33"/>
        <v>0.65624999999999989</v>
      </c>
      <c r="BD48" s="53"/>
      <c r="BE48" s="53"/>
      <c r="BF48" s="54">
        <f t="shared" ref="BF48" si="34">BF43+$A48</f>
        <v>0.78124999999999989</v>
      </c>
      <c r="BG48" s="55"/>
      <c r="BH48" s="52">
        <f t="shared" ref="BH48" si="35">BH43+$A48</f>
        <v>0.28124999999999994</v>
      </c>
      <c r="BI48" s="52">
        <f t="shared" si="33"/>
        <v>0.40624999999999994</v>
      </c>
      <c r="BJ48" s="53"/>
      <c r="BK48" s="53"/>
      <c r="BL48" s="52">
        <f t="shared" si="33"/>
        <v>0.53124999999999989</v>
      </c>
      <c r="BM48" s="53"/>
      <c r="BN48" s="52">
        <f t="shared" si="33"/>
        <v>0.65624999999999989</v>
      </c>
      <c r="BO48" s="53"/>
      <c r="BP48" s="53"/>
      <c r="BQ48" s="52">
        <f t="shared" ref="BQ48" si="36">BQ43+$A48</f>
        <v>0.78124999999999989</v>
      </c>
      <c r="BR48" s="55"/>
    </row>
    <row r="49" spans="2:70" x14ac:dyDescent="0.25">
      <c r="B49" s="3" t="s">
        <v>50</v>
      </c>
      <c r="C49" s="57"/>
      <c r="D49" s="121" t="s">
        <v>67</v>
      </c>
      <c r="E49" s="22" t="s">
        <v>67</v>
      </c>
      <c r="F49" s="121" t="s">
        <v>67</v>
      </c>
      <c r="G49" s="22"/>
      <c r="H49" s="11">
        <f>H40+2/1440</f>
        <v>0.27605994152046781</v>
      </c>
      <c r="I49" s="11" t="s">
        <v>67</v>
      </c>
      <c r="J49" s="10"/>
      <c r="K49" s="6"/>
      <c r="L49" s="10"/>
      <c r="M49" s="10"/>
      <c r="N49" s="22" t="s">
        <v>67</v>
      </c>
      <c r="O49" s="10"/>
      <c r="P49" s="22" t="s">
        <v>67</v>
      </c>
      <c r="Q49" s="10" t="s">
        <v>67</v>
      </c>
      <c r="R49" s="10"/>
      <c r="S49" s="22" t="s">
        <v>67</v>
      </c>
      <c r="T49" s="11">
        <f>T40+2/1440</f>
        <v>0.52467105263157898</v>
      </c>
      <c r="U49" s="22"/>
      <c r="V49" s="121" t="s">
        <v>67</v>
      </c>
      <c r="W49" s="121" t="s">
        <v>67</v>
      </c>
      <c r="X49" s="10" t="s">
        <v>67</v>
      </c>
      <c r="Y49" s="22">
        <f>Y40+2/1440</f>
        <v>0.56597222222222221</v>
      </c>
      <c r="Z49" s="10"/>
      <c r="AA49" s="22">
        <f>AA50+2/1440</f>
        <v>0.57744883040935668</v>
      </c>
      <c r="AB49" s="10"/>
      <c r="AC49" s="22" t="s">
        <v>67</v>
      </c>
      <c r="AD49" s="22" t="s">
        <v>67</v>
      </c>
      <c r="AE49" s="11"/>
      <c r="AF49" s="11">
        <f>AF36+2/1/1440</f>
        <v>0.66805555555555551</v>
      </c>
      <c r="AG49" s="10"/>
      <c r="AH49" s="121" t="s">
        <v>67</v>
      </c>
      <c r="AI49" s="121" t="s">
        <v>67</v>
      </c>
      <c r="AJ49" s="22">
        <f>AJ50+2/1440</f>
        <v>0.69897660818713447</v>
      </c>
      <c r="AK49" s="22" t="s">
        <v>67</v>
      </c>
      <c r="AL49" s="22">
        <f>AL40+2/1440</f>
        <v>0.70555555555555549</v>
      </c>
      <c r="AM49" s="11">
        <f>AM36+2/1440</f>
        <v>0.7319444444444444</v>
      </c>
      <c r="AN49" s="11" t="s">
        <v>67</v>
      </c>
      <c r="AO49" s="10"/>
      <c r="AP49" s="121" t="s">
        <v>67</v>
      </c>
      <c r="AQ49" s="121" t="s">
        <v>67</v>
      </c>
      <c r="AR49" s="22" t="s">
        <v>67</v>
      </c>
      <c r="AS49" s="10"/>
      <c r="AT49" s="22" t="s">
        <v>67</v>
      </c>
      <c r="AU49" s="10"/>
      <c r="AV49" s="25"/>
      <c r="AW49" s="11" t="s">
        <v>67</v>
      </c>
      <c r="AX49" s="11" t="s">
        <v>67</v>
      </c>
      <c r="AY49" s="34"/>
      <c r="AZ49" s="34"/>
      <c r="BA49" s="11" t="s">
        <v>67</v>
      </c>
      <c r="BB49" s="34"/>
      <c r="BC49" s="11" t="s">
        <v>67</v>
      </c>
      <c r="BD49" s="34"/>
      <c r="BE49" s="34"/>
      <c r="BF49" s="22" t="s">
        <v>67</v>
      </c>
      <c r="BG49" s="33"/>
      <c r="BH49" s="11" t="s">
        <v>67</v>
      </c>
      <c r="BI49" s="11" t="s">
        <v>67</v>
      </c>
      <c r="BJ49" s="34"/>
      <c r="BK49" s="34"/>
      <c r="BL49" s="11" t="s">
        <v>67</v>
      </c>
      <c r="BM49" s="34"/>
      <c r="BN49" s="11" t="s">
        <v>67</v>
      </c>
      <c r="BO49" s="34"/>
      <c r="BP49" s="34"/>
      <c r="BQ49" s="11" t="s">
        <v>67</v>
      </c>
      <c r="BR49" s="33"/>
    </row>
    <row r="50" spans="2:70" x14ac:dyDescent="0.25">
      <c r="B50" s="45" t="s">
        <v>83</v>
      </c>
      <c r="C50" s="58"/>
      <c r="D50" s="114" t="s">
        <v>67</v>
      </c>
      <c r="E50" s="54" t="s">
        <v>67</v>
      </c>
      <c r="F50" s="114" t="s">
        <v>67</v>
      </c>
      <c r="G50" s="54"/>
      <c r="H50" s="52">
        <f>H49+2/1440</f>
        <v>0.27744883040935669</v>
      </c>
      <c r="I50" s="52" t="s">
        <v>67</v>
      </c>
      <c r="J50" s="46"/>
      <c r="K50" s="47"/>
      <c r="L50" s="46"/>
      <c r="M50" s="46"/>
      <c r="N50" s="54" t="s">
        <v>67</v>
      </c>
      <c r="O50" s="46"/>
      <c r="P50" s="54" t="s">
        <v>67</v>
      </c>
      <c r="Q50" s="46" t="s">
        <v>67</v>
      </c>
      <c r="R50" s="46"/>
      <c r="S50" s="54" t="s">
        <v>67</v>
      </c>
      <c r="T50" s="46"/>
      <c r="U50" s="48"/>
      <c r="V50" s="114" t="s">
        <v>67</v>
      </c>
      <c r="W50" s="114" t="s">
        <v>67</v>
      </c>
      <c r="X50" s="46" t="s">
        <v>67</v>
      </c>
      <c r="Y50" s="47" t="s">
        <v>67</v>
      </c>
      <c r="Z50" s="46"/>
      <c r="AA50" s="54">
        <f>AA40+2/1440</f>
        <v>0.5760599415204678</v>
      </c>
      <c r="AB50" s="46"/>
      <c r="AC50" s="54" t="s">
        <v>67</v>
      </c>
      <c r="AD50" s="54" t="s">
        <v>67</v>
      </c>
      <c r="AE50" s="46"/>
      <c r="AF50" s="46" t="s">
        <v>67</v>
      </c>
      <c r="AG50" s="46"/>
      <c r="AH50" s="114" t="s">
        <v>67</v>
      </c>
      <c r="AI50" s="114" t="s">
        <v>67</v>
      </c>
      <c r="AJ50" s="54">
        <f>AJ40+2/1440</f>
        <v>0.69758771929824559</v>
      </c>
      <c r="AK50" s="54" t="s">
        <v>67</v>
      </c>
      <c r="AL50" s="54">
        <f>+AL49+2/1440</f>
        <v>0.70694444444444438</v>
      </c>
      <c r="AM50" s="46" t="s">
        <v>67</v>
      </c>
      <c r="AN50" s="46" t="s">
        <v>67</v>
      </c>
      <c r="AO50" s="46"/>
      <c r="AP50" s="114" t="s">
        <v>67</v>
      </c>
      <c r="AQ50" s="114" t="s">
        <v>67</v>
      </c>
      <c r="AR50" s="54" t="s">
        <v>67</v>
      </c>
      <c r="AS50" s="46"/>
      <c r="AT50" s="54" t="s">
        <v>67</v>
      </c>
      <c r="AU50" s="46"/>
      <c r="AV50" s="50"/>
      <c r="AW50" s="52" t="s">
        <v>67</v>
      </c>
      <c r="AX50" s="52" t="s">
        <v>67</v>
      </c>
      <c r="AY50" s="53"/>
      <c r="AZ50" s="53"/>
      <c r="BA50" s="52" t="s">
        <v>67</v>
      </c>
      <c r="BB50" s="53"/>
      <c r="BC50" s="52" t="s">
        <v>67</v>
      </c>
      <c r="BD50" s="53"/>
      <c r="BE50" s="53"/>
      <c r="BF50" s="54" t="s">
        <v>67</v>
      </c>
      <c r="BG50" s="55"/>
      <c r="BH50" s="52" t="s">
        <v>67</v>
      </c>
      <c r="BI50" s="52" t="s">
        <v>67</v>
      </c>
      <c r="BJ50" s="53"/>
      <c r="BK50" s="53"/>
      <c r="BL50" s="52" t="s">
        <v>67</v>
      </c>
      <c r="BM50" s="53"/>
      <c r="BN50" s="52" t="s">
        <v>67</v>
      </c>
      <c r="BO50" s="53"/>
      <c r="BP50" s="53"/>
      <c r="BQ50" s="52" t="s">
        <v>67</v>
      </c>
      <c r="BR50" s="55"/>
    </row>
    <row r="51" spans="2:70" x14ac:dyDescent="0.25">
      <c r="B51" s="3" t="s">
        <v>68</v>
      </c>
      <c r="C51" s="57"/>
      <c r="D51" s="121" t="s">
        <v>67</v>
      </c>
      <c r="E51" s="22" t="s">
        <v>67</v>
      </c>
      <c r="F51" s="121" t="s">
        <v>67</v>
      </c>
      <c r="G51" s="22"/>
      <c r="H51" s="11" t="s">
        <v>67</v>
      </c>
      <c r="I51" s="11" t="s">
        <v>67</v>
      </c>
      <c r="J51" s="10"/>
      <c r="K51" s="6"/>
      <c r="L51" s="10"/>
      <c r="M51" s="10"/>
      <c r="N51" s="22" t="s">
        <v>67</v>
      </c>
      <c r="O51" s="10"/>
      <c r="P51" s="22" t="s">
        <v>67</v>
      </c>
      <c r="Q51" s="10" t="s">
        <v>67</v>
      </c>
      <c r="R51" s="10"/>
      <c r="S51" s="22" t="s">
        <v>67</v>
      </c>
      <c r="T51" s="10"/>
      <c r="U51" s="21"/>
      <c r="V51" s="121" t="s">
        <v>67</v>
      </c>
      <c r="W51" s="121" t="s">
        <v>67</v>
      </c>
      <c r="X51" s="10" t="s">
        <v>67</v>
      </c>
      <c r="Y51" s="6" t="s">
        <v>67</v>
      </c>
      <c r="Z51" s="10"/>
      <c r="AA51" s="22" t="s">
        <v>67</v>
      </c>
      <c r="AB51" s="10"/>
      <c r="AC51" s="22" t="s">
        <v>67</v>
      </c>
      <c r="AD51" s="22" t="s">
        <v>67</v>
      </c>
      <c r="AE51" s="10"/>
      <c r="AF51" s="10" t="s">
        <v>67</v>
      </c>
      <c r="AG51" s="10"/>
      <c r="AH51" s="121" t="s">
        <v>67</v>
      </c>
      <c r="AI51" s="121" t="s">
        <v>67</v>
      </c>
      <c r="AJ51" s="22" t="s">
        <v>67</v>
      </c>
      <c r="AK51" s="22" t="s">
        <v>67</v>
      </c>
      <c r="AL51" s="22" t="s">
        <v>67</v>
      </c>
      <c r="AM51" s="10" t="s">
        <v>67</v>
      </c>
      <c r="AN51" s="10" t="s">
        <v>67</v>
      </c>
      <c r="AO51" s="10"/>
      <c r="AP51" s="121" t="s">
        <v>67</v>
      </c>
      <c r="AQ51" s="121" t="s">
        <v>67</v>
      </c>
      <c r="AR51" s="22" t="s">
        <v>67</v>
      </c>
      <c r="AS51" s="10"/>
      <c r="AT51" s="22" t="s">
        <v>67</v>
      </c>
      <c r="AU51" s="10"/>
      <c r="AV51" s="25"/>
      <c r="AW51" s="11" t="s">
        <v>67</v>
      </c>
      <c r="AX51" s="11" t="s">
        <v>67</v>
      </c>
      <c r="AY51" s="34"/>
      <c r="AZ51" s="34"/>
      <c r="BA51" s="11">
        <f>BA26+9/1440</f>
        <v>0.52708333333333324</v>
      </c>
      <c r="BB51" s="34"/>
      <c r="BC51" s="11" t="s">
        <v>67</v>
      </c>
      <c r="BD51" s="34"/>
      <c r="BE51" s="34"/>
      <c r="BF51" s="22" t="s">
        <v>67</v>
      </c>
      <c r="BG51" s="33"/>
      <c r="BH51" s="11" t="s">
        <v>67</v>
      </c>
      <c r="BI51" s="11" t="s">
        <v>67</v>
      </c>
      <c r="BJ51" s="34"/>
      <c r="BK51" s="34"/>
      <c r="BL51" s="11" t="s">
        <v>67</v>
      </c>
      <c r="BM51" s="34"/>
      <c r="BN51" s="11" t="s">
        <v>67</v>
      </c>
      <c r="BO51" s="34"/>
      <c r="BP51" s="34"/>
      <c r="BQ51" s="11" t="s">
        <v>67</v>
      </c>
      <c r="BR51" s="33"/>
    </row>
    <row r="52" spans="2:70" x14ac:dyDescent="0.25">
      <c r="B52" s="45" t="s">
        <v>84</v>
      </c>
      <c r="C52" s="58"/>
      <c r="D52" s="114" t="s">
        <v>67</v>
      </c>
      <c r="E52" s="54" t="s">
        <v>67</v>
      </c>
      <c r="F52" s="114" t="s">
        <v>67</v>
      </c>
      <c r="G52" s="54"/>
      <c r="H52" s="52">
        <f>H50+4/1440</f>
        <v>0.28022660818713446</v>
      </c>
      <c r="I52" s="52" t="s">
        <v>67</v>
      </c>
      <c r="J52" s="46"/>
      <c r="K52" s="47"/>
      <c r="L52" s="46"/>
      <c r="M52" s="46"/>
      <c r="N52" s="54" t="s">
        <v>67</v>
      </c>
      <c r="O52" s="46"/>
      <c r="P52" s="54" t="s">
        <v>67</v>
      </c>
      <c r="Q52" s="46" t="s">
        <v>67</v>
      </c>
      <c r="R52" s="46"/>
      <c r="S52" s="54" t="s">
        <v>67</v>
      </c>
      <c r="T52" s="46"/>
      <c r="U52" s="48"/>
      <c r="V52" s="114" t="s">
        <v>67</v>
      </c>
      <c r="W52" s="114" t="s">
        <v>67</v>
      </c>
      <c r="X52" s="46" t="s">
        <v>67</v>
      </c>
      <c r="Y52" s="47" t="s">
        <v>67</v>
      </c>
      <c r="Z52" s="46"/>
      <c r="AA52" s="54" t="s">
        <v>67</v>
      </c>
      <c r="AB52" s="46"/>
      <c r="AC52" s="54" t="s">
        <v>67</v>
      </c>
      <c r="AD52" s="54" t="s">
        <v>67</v>
      </c>
      <c r="AE52" s="46"/>
      <c r="AF52" s="46" t="s">
        <v>67</v>
      </c>
      <c r="AG52" s="46"/>
      <c r="AH52" s="114" t="s">
        <v>67</v>
      </c>
      <c r="AI52" s="114" t="s">
        <v>67</v>
      </c>
      <c r="AJ52" s="54" t="s">
        <v>67</v>
      </c>
      <c r="AK52" s="54" t="s">
        <v>67</v>
      </c>
      <c r="AL52" s="54">
        <f>+AL50+5/1440</f>
        <v>0.71041666666666659</v>
      </c>
      <c r="AM52" s="46" t="s">
        <v>67</v>
      </c>
      <c r="AN52" s="46" t="s">
        <v>67</v>
      </c>
      <c r="AO52" s="46"/>
      <c r="AP52" s="114" t="s">
        <v>67</v>
      </c>
      <c r="AQ52" s="114" t="s">
        <v>67</v>
      </c>
      <c r="AR52" s="54" t="s">
        <v>67</v>
      </c>
      <c r="AS52" s="46"/>
      <c r="AT52" s="54" t="s">
        <v>67</v>
      </c>
      <c r="AU52" s="46"/>
      <c r="AV52" s="50"/>
      <c r="AW52" s="52" t="s">
        <v>67</v>
      </c>
      <c r="AX52" s="52" t="s">
        <v>67</v>
      </c>
      <c r="AY52" s="53"/>
      <c r="AZ52" s="53"/>
      <c r="BA52" s="52">
        <f>BA51+6/1440</f>
        <v>0.53124999999999989</v>
      </c>
      <c r="BB52" s="53"/>
      <c r="BC52" s="52" t="s">
        <v>67</v>
      </c>
      <c r="BD52" s="53"/>
      <c r="BE52" s="53"/>
      <c r="BF52" s="54" t="s">
        <v>67</v>
      </c>
      <c r="BG52" s="55"/>
      <c r="BH52" s="52" t="s">
        <v>67</v>
      </c>
      <c r="BI52" s="52" t="s">
        <v>67</v>
      </c>
      <c r="BJ52" s="53"/>
      <c r="BK52" s="53"/>
      <c r="BL52" s="52" t="s">
        <v>67</v>
      </c>
      <c r="BM52" s="53"/>
      <c r="BN52" s="52" t="s">
        <v>67</v>
      </c>
      <c r="BO52" s="53"/>
      <c r="BP52" s="53"/>
      <c r="BQ52" s="52" t="s">
        <v>67</v>
      </c>
      <c r="BR52" s="55"/>
    </row>
    <row r="53" spans="2:70" x14ac:dyDescent="0.25">
      <c r="B53" s="3" t="s">
        <v>85</v>
      </c>
      <c r="C53" s="57"/>
      <c r="D53" s="121" t="s">
        <v>67</v>
      </c>
      <c r="E53" s="22" t="s">
        <v>67</v>
      </c>
      <c r="F53" s="121" t="s">
        <v>67</v>
      </c>
      <c r="G53" s="22"/>
      <c r="H53" s="11">
        <f>H52+2/1440</f>
        <v>0.28161549707602335</v>
      </c>
      <c r="I53" s="11" t="s">
        <v>67</v>
      </c>
      <c r="J53" s="10"/>
      <c r="K53" s="6"/>
      <c r="L53" s="10"/>
      <c r="M53" s="10"/>
      <c r="N53" s="22" t="s">
        <v>67</v>
      </c>
      <c r="O53" s="10"/>
      <c r="P53" s="22" t="s">
        <v>67</v>
      </c>
      <c r="Q53" s="10" t="s">
        <v>67</v>
      </c>
      <c r="R53" s="10"/>
      <c r="S53" s="22" t="s">
        <v>67</v>
      </c>
      <c r="T53" s="10"/>
      <c r="U53" s="10"/>
      <c r="V53" s="121" t="s">
        <v>67</v>
      </c>
      <c r="W53" s="121" t="s">
        <v>67</v>
      </c>
      <c r="X53" s="10" t="s">
        <v>67</v>
      </c>
      <c r="Y53" s="6" t="s">
        <v>67</v>
      </c>
      <c r="Z53" s="10"/>
      <c r="AA53" s="22" t="s">
        <v>67</v>
      </c>
      <c r="AB53" s="10"/>
      <c r="AC53" s="22" t="s">
        <v>67</v>
      </c>
      <c r="AD53" s="22" t="s">
        <v>67</v>
      </c>
      <c r="AE53" s="10"/>
      <c r="AF53" s="10" t="s">
        <v>67</v>
      </c>
      <c r="AG53" s="10"/>
      <c r="AH53" s="121" t="s">
        <v>67</v>
      </c>
      <c r="AI53" s="121" t="s">
        <v>67</v>
      </c>
      <c r="AJ53" s="22" t="s">
        <v>67</v>
      </c>
      <c r="AK53" s="22" t="s">
        <v>67</v>
      </c>
      <c r="AL53" s="22" t="s">
        <v>67</v>
      </c>
      <c r="AM53" s="10" t="s">
        <v>67</v>
      </c>
      <c r="AN53" s="10" t="s">
        <v>67</v>
      </c>
      <c r="AO53" s="10"/>
      <c r="AP53" s="121" t="s">
        <v>67</v>
      </c>
      <c r="AQ53" s="121" t="s">
        <v>67</v>
      </c>
      <c r="AR53" s="22" t="s">
        <v>67</v>
      </c>
      <c r="AS53" s="10"/>
      <c r="AT53" s="22" t="s">
        <v>67</v>
      </c>
      <c r="AU53" s="10"/>
      <c r="AV53" s="25"/>
      <c r="AW53" s="11" t="s">
        <v>67</v>
      </c>
      <c r="AX53" s="11" t="s">
        <v>67</v>
      </c>
      <c r="AY53" s="34"/>
      <c r="AZ53" s="34"/>
      <c r="BA53" s="11" t="s">
        <v>67</v>
      </c>
      <c r="BB53" s="34"/>
      <c r="BC53" s="11" t="s">
        <v>67</v>
      </c>
      <c r="BD53" s="34"/>
      <c r="BE53" s="34"/>
      <c r="BF53" s="22" t="s">
        <v>67</v>
      </c>
      <c r="BG53" s="33"/>
      <c r="BH53" s="11" t="s">
        <v>67</v>
      </c>
      <c r="BI53" s="11" t="s">
        <v>67</v>
      </c>
      <c r="BJ53" s="34"/>
      <c r="BK53" s="34"/>
      <c r="BL53" s="11" t="s">
        <v>67</v>
      </c>
      <c r="BM53" s="34"/>
      <c r="BN53" s="11" t="s">
        <v>67</v>
      </c>
      <c r="BO53" s="34"/>
      <c r="BP53" s="34"/>
      <c r="BQ53" s="11" t="s">
        <v>67</v>
      </c>
      <c r="BR53" s="33"/>
    </row>
    <row r="54" spans="2:70" x14ac:dyDescent="0.25">
      <c r="B54" s="45" t="s">
        <v>55</v>
      </c>
      <c r="C54" s="58"/>
      <c r="D54" s="114" t="s">
        <v>67</v>
      </c>
      <c r="E54" s="54" t="s">
        <v>67</v>
      </c>
      <c r="F54" s="114" t="s">
        <v>67</v>
      </c>
      <c r="G54" s="54"/>
      <c r="H54" s="52" t="s">
        <v>67</v>
      </c>
      <c r="I54" s="52" t="s">
        <v>67</v>
      </c>
      <c r="J54" s="46"/>
      <c r="K54" s="47"/>
      <c r="L54" s="46"/>
      <c r="M54" s="46"/>
      <c r="N54" s="54" t="s">
        <v>67</v>
      </c>
      <c r="O54" s="46"/>
      <c r="P54" s="54" t="s">
        <v>67</v>
      </c>
      <c r="Q54" s="52">
        <f>Q36+4/1440</f>
        <v>0.50277777777777777</v>
      </c>
      <c r="R54" s="46"/>
      <c r="S54" s="54" t="s">
        <v>67</v>
      </c>
      <c r="T54" s="46"/>
      <c r="U54" s="46"/>
      <c r="V54" s="114" t="s">
        <v>67</v>
      </c>
      <c r="W54" s="114" t="s">
        <v>67</v>
      </c>
      <c r="X54" s="46" t="s">
        <v>67</v>
      </c>
      <c r="Y54" s="49">
        <f>Y36+5/1440</f>
        <v>0.5708333333333333</v>
      </c>
      <c r="Z54" s="46"/>
      <c r="AA54" s="54" t="s">
        <v>67</v>
      </c>
      <c r="AB54" s="46"/>
      <c r="AC54" s="54" t="s">
        <v>67</v>
      </c>
      <c r="AD54" s="54" t="s">
        <v>67</v>
      </c>
      <c r="AE54" s="46"/>
      <c r="AF54" s="46" t="s">
        <v>67</v>
      </c>
      <c r="AG54" s="46"/>
      <c r="AH54" s="114" t="s">
        <v>67</v>
      </c>
      <c r="AI54" s="114" t="s">
        <v>67</v>
      </c>
      <c r="AJ54" s="54" t="s">
        <v>67</v>
      </c>
      <c r="AK54" s="54" t="s">
        <v>67</v>
      </c>
      <c r="AL54" s="54" t="s">
        <v>67</v>
      </c>
      <c r="AM54" s="52">
        <f>AM49+4/1440</f>
        <v>0.73472222222222217</v>
      </c>
      <c r="AN54" s="46" t="s">
        <v>67</v>
      </c>
      <c r="AO54" s="46"/>
      <c r="AP54" s="114" t="s">
        <v>67</v>
      </c>
      <c r="AQ54" s="114" t="s">
        <v>67</v>
      </c>
      <c r="AR54" s="54" t="s">
        <v>67</v>
      </c>
      <c r="AS54" s="46"/>
      <c r="AT54" s="54" t="s">
        <v>67</v>
      </c>
      <c r="AU54" s="46"/>
      <c r="AV54" s="50"/>
      <c r="AW54" s="52" t="s">
        <v>67</v>
      </c>
      <c r="AX54" s="52" t="s">
        <v>67</v>
      </c>
      <c r="AY54" s="53"/>
      <c r="AZ54" s="53"/>
      <c r="BA54" s="52" t="s">
        <v>67</v>
      </c>
      <c r="BB54" s="53"/>
      <c r="BC54" s="52" t="s">
        <v>67</v>
      </c>
      <c r="BD54" s="53"/>
      <c r="BE54" s="53"/>
      <c r="BF54" s="54" t="s">
        <v>67</v>
      </c>
      <c r="BG54" s="55"/>
      <c r="BH54" s="52" t="s">
        <v>67</v>
      </c>
      <c r="BI54" s="52" t="s">
        <v>67</v>
      </c>
      <c r="BJ54" s="53"/>
      <c r="BK54" s="53"/>
      <c r="BL54" s="52" t="s">
        <v>67</v>
      </c>
      <c r="BM54" s="53"/>
      <c r="BN54" s="52" t="s">
        <v>67</v>
      </c>
      <c r="BO54" s="53"/>
      <c r="BP54" s="53"/>
      <c r="BQ54" s="52" t="s">
        <v>67</v>
      </c>
      <c r="BR54" s="55"/>
    </row>
    <row r="55" spans="2:70" x14ac:dyDescent="0.25">
      <c r="B55" s="3" t="s">
        <v>54</v>
      </c>
      <c r="C55" s="57"/>
      <c r="D55" s="121" t="s">
        <v>67</v>
      </c>
      <c r="E55" s="22" t="s">
        <v>67</v>
      </c>
      <c r="F55" s="121" t="s">
        <v>67</v>
      </c>
      <c r="G55" s="22"/>
      <c r="H55" s="11" t="s">
        <v>67</v>
      </c>
      <c r="I55" s="11" t="s">
        <v>67</v>
      </c>
      <c r="J55" s="10"/>
      <c r="K55" s="6"/>
      <c r="L55" s="10"/>
      <c r="M55" s="10"/>
      <c r="N55" s="22" t="s">
        <v>67</v>
      </c>
      <c r="O55" s="10"/>
      <c r="P55" s="22" t="s">
        <v>67</v>
      </c>
      <c r="Q55" s="11">
        <f>Q54+2/1440</f>
        <v>0.50416666666666665</v>
      </c>
      <c r="R55" s="10"/>
      <c r="S55" s="22" t="s">
        <v>67</v>
      </c>
      <c r="T55" s="10"/>
      <c r="U55" s="10"/>
      <c r="V55" s="121" t="s">
        <v>67</v>
      </c>
      <c r="W55" s="121" t="s">
        <v>67</v>
      </c>
      <c r="X55" s="10" t="s">
        <v>67</v>
      </c>
      <c r="Y55" s="7">
        <f>Y54+2/1440</f>
        <v>0.57222222222222219</v>
      </c>
      <c r="Z55" s="10"/>
      <c r="AA55" s="22" t="s">
        <v>67</v>
      </c>
      <c r="AB55" s="10"/>
      <c r="AC55" s="22" t="s">
        <v>67</v>
      </c>
      <c r="AD55" s="22" t="s">
        <v>67</v>
      </c>
      <c r="AE55" s="10"/>
      <c r="AF55" s="10" t="s">
        <v>67</v>
      </c>
      <c r="AG55" s="10"/>
      <c r="AH55" s="121" t="s">
        <v>67</v>
      </c>
      <c r="AI55" s="121" t="s">
        <v>67</v>
      </c>
      <c r="AJ55" s="22" t="s">
        <v>67</v>
      </c>
      <c r="AK55" s="22" t="s">
        <v>67</v>
      </c>
      <c r="AL55" s="22" t="s">
        <v>67</v>
      </c>
      <c r="AM55" s="11">
        <f>AM54+2/1440</f>
        <v>0.73611111111111105</v>
      </c>
      <c r="AN55" s="10" t="s">
        <v>67</v>
      </c>
      <c r="AO55" s="10"/>
      <c r="AP55" s="121" t="s">
        <v>67</v>
      </c>
      <c r="AQ55" s="121" t="s">
        <v>67</v>
      </c>
      <c r="AR55" s="22" t="s">
        <v>67</v>
      </c>
      <c r="AS55" s="10"/>
      <c r="AT55" s="22" t="s">
        <v>67</v>
      </c>
      <c r="AU55" s="10"/>
      <c r="AV55" s="25"/>
      <c r="AW55" s="11" t="s">
        <v>67</v>
      </c>
      <c r="AX55" s="11" t="s">
        <v>67</v>
      </c>
      <c r="AY55" s="34"/>
      <c r="AZ55" s="34"/>
      <c r="BA55" s="11" t="s">
        <v>67</v>
      </c>
      <c r="BB55" s="34"/>
      <c r="BC55" s="11" t="s">
        <v>67</v>
      </c>
      <c r="BD55" s="34"/>
      <c r="BE55" s="34"/>
      <c r="BF55" s="22" t="s">
        <v>67</v>
      </c>
      <c r="BG55" s="33"/>
      <c r="BH55" s="11" t="s">
        <v>67</v>
      </c>
      <c r="BI55" s="11" t="s">
        <v>67</v>
      </c>
      <c r="BJ55" s="34"/>
      <c r="BK55" s="34"/>
      <c r="BL55" s="11" t="s">
        <v>67</v>
      </c>
      <c r="BM55" s="34"/>
      <c r="BN55" s="11" t="s">
        <v>67</v>
      </c>
      <c r="BO55" s="34"/>
      <c r="BP55" s="34"/>
      <c r="BQ55" s="11" t="s">
        <v>67</v>
      </c>
      <c r="BR55" s="33"/>
    </row>
    <row r="56" spans="2:70" x14ac:dyDescent="0.25">
      <c r="B56" s="45" t="s">
        <v>53</v>
      </c>
      <c r="C56" s="58"/>
      <c r="D56" s="114" t="s">
        <v>67</v>
      </c>
      <c r="E56" s="54" t="s">
        <v>67</v>
      </c>
      <c r="F56" s="114" t="s">
        <v>67</v>
      </c>
      <c r="G56" s="54"/>
      <c r="H56" s="52" t="s">
        <v>67</v>
      </c>
      <c r="I56" s="52" t="s">
        <v>67</v>
      </c>
      <c r="J56" s="46"/>
      <c r="K56" s="47"/>
      <c r="L56" s="46"/>
      <c r="M56" s="46"/>
      <c r="N56" s="54" t="s">
        <v>67</v>
      </c>
      <c r="O56" s="46"/>
      <c r="P56" s="54" t="s">
        <v>67</v>
      </c>
      <c r="Q56" s="52">
        <f>Q55+1/1440</f>
        <v>0.50486111111111109</v>
      </c>
      <c r="R56" s="46"/>
      <c r="S56" s="54" t="s">
        <v>67</v>
      </c>
      <c r="T56" s="46"/>
      <c r="U56" s="46"/>
      <c r="V56" s="114" t="s">
        <v>67</v>
      </c>
      <c r="W56" s="114" t="s">
        <v>67</v>
      </c>
      <c r="X56" s="46" t="s">
        <v>67</v>
      </c>
      <c r="Y56" s="49">
        <f>Y55+1/1440</f>
        <v>0.57291666666666663</v>
      </c>
      <c r="Z56" s="46"/>
      <c r="AA56" s="54" t="s">
        <v>67</v>
      </c>
      <c r="AB56" s="46"/>
      <c r="AC56" s="54" t="s">
        <v>67</v>
      </c>
      <c r="AD56" s="54" t="s">
        <v>67</v>
      </c>
      <c r="AE56" s="46"/>
      <c r="AF56" s="46" t="s">
        <v>67</v>
      </c>
      <c r="AG56" s="46"/>
      <c r="AH56" s="114" t="s">
        <v>67</v>
      </c>
      <c r="AI56" s="114" t="s">
        <v>67</v>
      </c>
      <c r="AJ56" s="54" t="s">
        <v>67</v>
      </c>
      <c r="AK56" s="54" t="s">
        <v>67</v>
      </c>
      <c r="AL56" s="54" t="s">
        <v>67</v>
      </c>
      <c r="AM56" s="52">
        <f>AM55+1/1440</f>
        <v>0.73680555555555549</v>
      </c>
      <c r="AN56" s="46" t="s">
        <v>67</v>
      </c>
      <c r="AO56" s="46"/>
      <c r="AP56" s="114" t="s">
        <v>67</v>
      </c>
      <c r="AQ56" s="114" t="s">
        <v>67</v>
      </c>
      <c r="AR56" s="54" t="s">
        <v>67</v>
      </c>
      <c r="AS56" s="46"/>
      <c r="AT56" s="54" t="s">
        <v>67</v>
      </c>
      <c r="AU56" s="46"/>
      <c r="AV56" s="50"/>
      <c r="AW56" s="52" t="s">
        <v>67</v>
      </c>
      <c r="AX56" s="52" t="s">
        <v>67</v>
      </c>
      <c r="AY56" s="53"/>
      <c r="AZ56" s="53"/>
      <c r="BA56" s="52" t="s">
        <v>67</v>
      </c>
      <c r="BB56" s="53"/>
      <c r="BC56" s="52" t="s">
        <v>67</v>
      </c>
      <c r="BD56" s="53"/>
      <c r="BE56" s="53"/>
      <c r="BF56" s="54" t="s">
        <v>67</v>
      </c>
      <c r="BG56" s="55"/>
      <c r="BH56" s="52" t="s">
        <v>67</v>
      </c>
      <c r="BI56" s="52" t="s">
        <v>67</v>
      </c>
      <c r="BJ56" s="53"/>
      <c r="BK56" s="53"/>
      <c r="BL56" s="52" t="s">
        <v>67</v>
      </c>
      <c r="BM56" s="53"/>
      <c r="BN56" s="52" t="s">
        <v>67</v>
      </c>
      <c r="BO56" s="53"/>
      <c r="BP56" s="53"/>
      <c r="BQ56" s="52" t="s">
        <v>67</v>
      </c>
      <c r="BR56" s="55"/>
    </row>
    <row r="57" spans="2:70" x14ac:dyDescent="0.25">
      <c r="B57" s="3" t="s">
        <v>52</v>
      </c>
      <c r="C57" s="57"/>
      <c r="D57" s="121" t="s">
        <v>67</v>
      </c>
      <c r="E57" s="22" t="s">
        <v>67</v>
      </c>
      <c r="F57" s="121" t="s">
        <v>67</v>
      </c>
      <c r="G57" s="22"/>
      <c r="H57" s="11" t="s">
        <v>67</v>
      </c>
      <c r="I57" s="11" t="s">
        <v>67</v>
      </c>
      <c r="J57" s="10"/>
      <c r="K57" s="6"/>
      <c r="L57" s="10"/>
      <c r="M57" s="10"/>
      <c r="N57" s="22" t="s">
        <v>67</v>
      </c>
      <c r="O57" s="10"/>
      <c r="P57" s="22" t="s">
        <v>67</v>
      </c>
      <c r="Q57" s="11">
        <f>Q56+1/1440</f>
        <v>0.50555555555555554</v>
      </c>
      <c r="R57" s="10"/>
      <c r="S57" s="22" t="s">
        <v>67</v>
      </c>
      <c r="T57" s="10"/>
      <c r="U57" s="10"/>
      <c r="V57" s="121" t="s">
        <v>67</v>
      </c>
      <c r="W57" s="121" t="s">
        <v>67</v>
      </c>
      <c r="X57" s="10" t="s">
        <v>67</v>
      </c>
      <c r="Y57" s="7">
        <f>Y56+1/1440</f>
        <v>0.57361111111111107</v>
      </c>
      <c r="Z57" s="10"/>
      <c r="AA57" s="22" t="s">
        <v>67</v>
      </c>
      <c r="AB57" s="10"/>
      <c r="AC57" s="22" t="s">
        <v>67</v>
      </c>
      <c r="AD57" s="22" t="s">
        <v>67</v>
      </c>
      <c r="AE57" s="10"/>
      <c r="AF57" s="10" t="s">
        <v>67</v>
      </c>
      <c r="AG57" s="10"/>
      <c r="AH57" s="121" t="s">
        <v>67</v>
      </c>
      <c r="AI57" s="121" t="s">
        <v>67</v>
      </c>
      <c r="AJ57" s="22" t="s">
        <v>67</v>
      </c>
      <c r="AK57" s="22" t="s">
        <v>67</v>
      </c>
      <c r="AL57" s="22" t="s">
        <v>67</v>
      </c>
      <c r="AM57" s="11">
        <f>AM56+1/1440</f>
        <v>0.73749999999999993</v>
      </c>
      <c r="AN57" s="10" t="s">
        <v>67</v>
      </c>
      <c r="AO57" s="10"/>
      <c r="AP57" s="121" t="s">
        <v>67</v>
      </c>
      <c r="AQ57" s="121" t="s">
        <v>67</v>
      </c>
      <c r="AR57" s="22" t="s">
        <v>67</v>
      </c>
      <c r="AS57" s="10"/>
      <c r="AT57" s="22" t="s">
        <v>67</v>
      </c>
      <c r="AU57" s="10"/>
      <c r="AV57" s="25"/>
      <c r="AW57" s="11" t="s">
        <v>67</v>
      </c>
      <c r="AX57" s="11" t="s">
        <v>67</v>
      </c>
      <c r="AY57" s="34"/>
      <c r="AZ57" s="34"/>
      <c r="BA57" s="11" t="s">
        <v>67</v>
      </c>
      <c r="BB57" s="34"/>
      <c r="BC57" s="11" t="s">
        <v>67</v>
      </c>
      <c r="BD57" s="34"/>
      <c r="BE57" s="34"/>
      <c r="BF57" s="22" t="s">
        <v>67</v>
      </c>
      <c r="BG57" s="33"/>
      <c r="BH57" s="11" t="s">
        <v>67</v>
      </c>
      <c r="BI57" s="11" t="s">
        <v>67</v>
      </c>
      <c r="BJ57" s="34"/>
      <c r="BK57" s="34"/>
      <c r="BL57" s="11" t="s">
        <v>67</v>
      </c>
      <c r="BM57" s="34"/>
      <c r="BN57" s="11" t="s">
        <v>67</v>
      </c>
      <c r="BO57" s="34"/>
      <c r="BP57" s="34"/>
      <c r="BQ57" s="11" t="s">
        <v>67</v>
      </c>
      <c r="BR57" s="33"/>
    </row>
    <row r="58" spans="2:70" x14ac:dyDescent="0.25">
      <c r="B58" s="45" t="s">
        <v>51</v>
      </c>
      <c r="C58" s="58"/>
      <c r="D58" s="114" t="s">
        <v>67</v>
      </c>
      <c r="E58" s="54" t="s">
        <v>67</v>
      </c>
      <c r="F58" s="114" t="s">
        <v>67</v>
      </c>
      <c r="G58" s="54"/>
      <c r="H58" s="52" t="s">
        <v>67</v>
      </c>
      <c r="I58" s="52" t="s">
        <v>67</v>
      </c>
      <c r="J58" s="46"/>
      <c r="K58" s="47"/>
      <c r="L58" s="46"/>
      <c r="M58" s="46"/>
      <c r="N58" s="54" t="s">
        <v>67</v>
      </c>
      <c r="O58" s="46"/>
      <c r="P58" s="54" t="s">
        <v>67</v>
      </c>
      <c r="Q58" s="52">
        <f>Q57+2/1440</f>
        <v>0.50694444444444442</v>
      </c>
      <c r="R58" s="46"/>
      <c r="S58" s="54" t="s">
        <v>67</v>
      </c>
      <c r="T58" s="46"/>
      <c r="U58" s="46"/>
      <c r="V58" s="114" t="s">
        <v>67</v>
      </c>
      <c r="W58" s="114" t="s">
        <v>67</v>
      </c>
      <c r="X58" s="46" t="s">
        <v>67</v>
      </c>
      <c r="Y58" s="49">
        <f>Y57+2/1440</f>
        <v>0.57499999999999996</v>
      </c>
      <c r="Z58" s="46"/>
      <c r="AA58" s="54" t="s">
        <v>67</v>
      </c>
      <c r="AB58" s="46"/>
      <c r="AC58" s="54" t="s">
        <v>67</v>
      </c>
      <c r="AD58" s="54" t="s">
        <v>67</v>
      </c>
      <c r="AE58" s="46"/>
      <c r="AF58" s="46" t="s">
        <v>67</v>
      </c>
      <c r="AG58" s="46"/>
      <c r="AH58" s="114" t="s">
        <v>67</v>
      </c>
      <c r="AI58" s="114" t="s">
        <v>67</v>
      </c>
      <c r="AJ58" s="54" t="s">
        <v>67</v>
      </c>
      <c r="AK58" s="54" t="s">
        <v>67</v>
      </c>
      <c r="AL58" s="54" t="s">
        <v>67</v>
      </c>
      <c r="AM58" s="52">
        <f>AM57+2/1440</f>
        <v>0.73888888888888882</v>
      </c>
      <c r="AN58" s="46" t="s">
        <v>67</v>
      </c>
      <c r="AO58" s="46"/>
      <c r="AP58" s="114" t="s">
        <v>67</v>
      </c>
      <c r="AQ58" s="114" t="s">
        <v>67</v>
      </c>
      <c r="AR58" s="54" t="s">
        <v>67</v>
      </c>
      <c r="AS58" s="46"/>
      <c r="AT58" s="54" t="s">
        <v>67</v>
      </c>
      <c r="AU58" s="46"/>
      <c r="AV58" s="50"/>
      <c r="AW58" s="52" t="s">
        <v>67</v>
      </c>
      <c r="AX58" s="52" t="s">
        <v>67</v>
      </c>
      <c r="AY58" s="53"/>
      <c r="AZ58" s="53"/>
      <c r="BA58" s="52" t="s">
        <v>67</v>
      </c>
      <c r="BB58" s="53"/>
      <c r="BC58" s="52" t="s">
        <v>67</v>
      </c>
      <c r="BD58" s="53"/>
      <c r="BE58" s="53"/>
      <c r="BF58" s="54" t="s">
        <v>67</v>
      </c>
      <c r="BG58" s="55"/>
      <c r="BH58" s="52" t="s">
        <v>67</v>
      </c>
      <c r="BI58" s="52" t="s">
        <v>67</v>
      </c>
      <c r="BJ58" s="53"/>
      <c r="BK58" s="53"/>
      <c r="BL58" s="52" t="s">
        <v>67</v>
      </c>
      <c r="BM58" s="53"/>
      <c r="BN58" s="52" t="s">
        <v>67</v>
      </c>
      <c r="BO58" s="53"/>
      <c r="BP58" s="53"/>
      <c r="BQ58" s="52" t="s">
        <v>67</v>
      </c>
      <c r="BR58" s="55"/>
    </row>
    <row r="59" spans="2:70" x14ac:dyDescent="0.25">
      <c r="B59" s="3" t="s">
        <v>86</v>
      </c>
      <c r="C59" s="57"/>
      <c r="D59" s="121" t="s">
        <v>67</v>
      </c>
      <c r="E59" s="22" t="s">
        <v>67</v>
      </c>
      <c r="F59" s="121" t="s">
        <v>67</v>
      </c>
      <c r="G59" s="22"/>
      <c r="H59" s="11" t="s">
        <v>67</v>
      </c>
      <c r="I59" s="11" t="s">
        <v>67</v>
      </c>
      <c r="J59" s="10"/>
      <c r="K59" s="6"/>
      <c r="L59" s="10"/>
      <c r="M59" s="10"/>
      <c r="N59" s="22" t="s">
        <v>67</v>
      </c>
      <c r="O59" s="10"/>
      <c r="P59" s="22" t="s">
        <v>67</v>
      </c>
      <c r="Q59" s="10"/>
      <c r="R59" s="10"/>
      <c r="S59" s="22" t="s">
        <v>67</v>
      </c>
      <c r="T59" s="10"/>
      <c r="U59" s="10"/>
      <c r="V59" s="121" t="s">
        <v>67</v>
      </c>
      <c r="W59" s="121" t="s">
        <v>67</v>
      </c>
      <c r="X59" s="11">
        <f>X47+3/1440</f>
        <v>0.56458333333333333</v>
      </c>
      <c r="Y59" s="6"/>
      <c r="Z59" s="10"/>
      <c r="AA59" s="22" t="s">
        <v>67</v>
      </c>
      <c r="AB59" s="10"/>
      <c r="AC59" s="22" t="s">
        <v>67</v>
      </c>
      <c r="AD59" s="22" t="s">
        <v>67</v>
      </c>
      <c r="AE59" s="10"/>
      <c r="AF59" s="11">
        <f>AF47+3/1440</f>
        <v>0.67708333333333326</v>
      </c>
      <c r="AG59" s="10"/>
      <c r="AH59" s="121" t="s">
        <v>67</v>
      </c>
      <c r="AI59" s="121" t="s">
        <v>67</v>
      </c>
      <c r="AJ59" s="22" t="s">
        <v>67</v>
      </c>
      <c r="AK59" s="22" t="s">
        <v>67</v>
      </c>
      <c r="AL59" s="22" t="s">
        <v>67</v>
      </c>
      <c r="AM59" s="11"/>
      <c r="AN59" s="11">
        <f>AN47+3/1440</f>
        <v>0.72499999999999987</v>
      </c>
      <c r="AO59" s="10"/>
      <c r="AP59" s="121" t="s">
        <v>67</v>
      </c>
      <c r="AQ59" s="121" t="s">
        <v>67</v>
      </c>
      <c r="AR59" s="22" t="s">
        <v>67</v>
      </c>
      <c r="AS59" s="10"/>
      <c r="AT59" s="22" t="s">
        <v>67</v>
      </c>
      <c r="AU59" s="10"/>
      <c r="AV59" s="25"/>
      <c r="AW59" s="11" t="s">
        <v>67</v>
      </c>
      <c r="AX59" s="11" t="s">
        <v>67</v>
      </c>
      <c r="AY59" s="34"/>
      <c r="AZ59" s="34"/>
      <c r="BA59" s="11" t="s">
        <v>67</v>
      </c>
      <c r="BB59" s="34"/>
      <c r="BC59" s="11" t="s">
        <v>67</v>
      </c>
      <c r="BD59" s="34"/>
      <c r="BE59" s="34"/>
      <c r="BF59" s="22" t="s">
        <v>67</v>
      </c>
      <c r="BG59" s="33"/>
      <c r="BH59" s="11" t="s">
        <v>67</v>
      </c>
      <c r="BI59" s="11" t="s">
        <v>67</v>
      </c>
      <c r="BJ59" s="34"/>
      <c r="BK59" s="34"/>
      <c r="BL59" s="11" t="s">
        <v>67</v>
      </c>
      <c r="BM59" s="34"/>
      <c r="BN59" s="11" t="s">
        <v>67</v>
      </c>
      <c r="BO59" s="34"/>
      <c r="BP59" s="34"/>
      <c r="BQ59" s="11" t="s">
        <v>67</v>
      </c>
      <c r="BR59" s="33"/>
    </row>
    <row r="60" spans="2:70" x14ac:dyDescent="0.25">
      <c r="B60" s="45" t="s">
        <v>64</v>
      </c>
      <c r="C60" s="58"/>
      <c r="D60" s="114" t="s">
        <v>67</v>
      </c>
      <c r="E60" s="54" t="s">
        <v>67</v>
      </c>
      <c r="F60" s="114" t="s">
        <v>67</v>
      </c>
      <c r="G60" s="54"/>
      <c r="H60" s="52" t="s">
        <v>67</v>
      </c>
      <c r="I60" s="52" t="s">
        <v>67</v>
      </c>
      <c r="J60" s="46"/>
      <c r="K60" s="47"/>
      <c r="L60" s="46"/>
      <c r="M60" s="46"/>
      <c r="N60" s="54" t="s">
        <v>67</v>
      </c>
      <c r="O60" s="46"/>
      <c r="P60" s="54" t="s">
        <v>67</v>
      </c>
      <c r="Q60" s="46"/>
      <c r="R60" s="46"/>
      <c r="S60" s="54" t="s">
        <v>67</v>
      </c>
      <c r="T60" s="46"/>
      <c r="U60" s="46"/>
      <c r="V60" s="114" t="s">
        <v>67</v>
      </c>
      <c r="W60" s="114" t="s">
        <v>67</v>
      </c>
      <c r="X60" s="52">
        <f>X59+2/1440</f>
        <v>0.56597222222222221</v>
      </c>
      <c r="Y60" s="47"/>
      <c r="Z60" s="46"/>
      <c r="AA60" s="54" t="s">
        <v>67</v>
      </c>
      <c r="AB60" s="46"/>
      <c r="AC60" s="54" t="s">
        <v>67</v>
      </c>
      <c r="AD60" s="54" t="s">
        <v>67</v>
      </c>
      <c r="AE60" s="46"/>
      <c r="AF60" s="52">
        <f>AF59+2/1440</f>
        <v>0.67847222222222214</v>
      </c>
      <c r="AG60" s="46"/>
      <c r="AH60" s="114" t="s">
        <v>67</v>
      </c>
      <c r="AI60" s="114" t="s">
        <v>67</v>
      </c>
      <c r="AJ60" s="54" t="s">
        <v>67</v>
      </c>
      <c r="AK60" s="54" t="s">
        <v>67</v>
      </c>
      <c r="AL60" s="54" t="s">
        <v>67</v>
      </c>
      <c r="AM60" s="52"/>
      <c r="AN60" s="52">
        <f>AN59+2/1440</f>
        <v>0.72638888888888875</v>
      </c>
      <c r="AO60" s="46"/>
      <c r="AP60" s="114" t="s">
        <v>67</v>
      </c>
      <c r="AQ60" s="114" t="s">
        <v>67</v>
      </c>
      <c r="AR60" s="54" t="s">
        <v>67</v>
      </c>
      <c r="AS60" s="46"/>
      <c r="AT60" s="54" t="s">
        <v>67</v>
      </c>
      <c r="AU60" s="46"/>
      <c r="AV60" s="50"/>
      <c r="AW60" s="52" t="s">
        <v>67</v>
      </c>
      <c r="AX60" s="52" t="s">
        <v>67</v>
      </c>
      <c r="AY60" s="53"/>
      <c r="AZ60" s="53"/>
      <c r="BA60" s="52" t="s">
        <v>67</v>
      </c>
      <c r="BB60" s="53"/>
      <c r="BC60" s="52" t="s">
        <v>67</v>
      </c>
      <c r="BD60" s="53"/>
      <c r="BE60" s="53"/>
      <c r="BF60" s="54" t="s">
        <v>67</v>
      </c>
      <c r="BG60" s="55"/>
      <c r="BH60" s="52" t="s">
        <v>67</v>
      </c>
      <c r="BI60" s="52" t="s">
        <v>67</v>
      </c>
      <c r="BJ60" s="53"/>
      <c r="BK60" s="53"/>
      <c r="BL60" s="52" t="s">
        <v>67</v>
      </c>
      <c r="BM60" s="53"/>
      <c r="BN60" s="52" t="s">
        <v>67</v>
      </c>
      <c r="BO60" s="53"/>
      <c r="BP60" s="53"/>
      <c r="BQ60" s="52" t="s">
        <v>67</v>
      </c>
      <c r="BR60" s="55"/>
    </row>
    <row r="61" spans="2:70" x14ac:dyDescent="0.25">
      <c r="B61" s="3" t="s">
        <v>63</v>
      </c>
      <c r="C61" s="57"/>
      <c r="D61" s="121" t="s">
        <v>67</v>
      </c>
      <c r="E61" s="22" t="s">
        <v>67</v>
      </c>
      <c r="F61" s="121" t="s">
        <v>67</v>
      </c>
      <c r="G61" s="22"/>
      <c r="H61" s="11" t="s">
        <v>67</v>
      </c>
      <c r="I61" s="11" t="s">
        <v>67</v>
      </c>
      <c r="J61" s="10"/>
      <c r="K61" s="6"/>
      <c r="L61" s="10"/>
      <c r="M61" s="10"/>
      <c r="N61" s="22" t="s">
        <v>67</v>
      </c>
      <c r="O61" s="10"/>
      <c r="P61" s="22" t="s">
        <v>67</v>
      </c>
      <c r="Q61" s="10"/>
      <c r="R61" s="10"/>
      <c r="S61" s="22" t="s">
        <v>67</v>
      </c>
      <c r="T61" s="10"/>
      <c r="U61" s="10"/>
      <c r="V61" s="121" t="s">
        <v>67</v>
      </c>
      <c r="W61" s="121" t="s">
        <v>67</v>
      </c>
      <c r="X61" s="11">
        <f>X60+1/1440</f>
        <v>0.56666666666666665</v>
      </c>
      <c r="Y61" s="6"/>
      <c r="Z61" s="10"/>
      <c r="AA61" s="22" t="s">
        <v>67</v>
      </c>
      <c r="AB61" s="10"/>
      <c r="AC61" s="22" t="s">
        <v>67</v>
      </c>
      <c r="AD61" s="22" t="s">
        <v>67</v>
      </c>
      <c r="AE61" s="10"/>
      <c r="AF61" s="11">
        <f>AF60+1/1440</f>
        <v>0.67916666666666659</v>
      </c>
      <c r="AG61" s="10"/>
      <c r="AH61" s="121" t="s">
        <v>67</v>
      </c>
      <c r="AI61" s="121" t="s">
        <v>67</v>
      </c>
      <c r="AJ61" s="22" t="s">
        <v>67</v>
      </c>
      <c r="AK61" s="22" t="s">
        <v>67</v>
      </c>
      <c r="AL61" s="22" t="s">
        <v>67</v>
      </c>
      <c r="AM61" s="11"/>
      <c r="AN61" s="11">
        <f>AN60+1/1440</f>
        <v>0.72708333333333319</v>
      </c>
      <c r="AO61" s="10"/>
      <c r="AP61" s="121" t="s">
        <v>67</v>
      </c>
      <c r="AQ61" s="121" t="s">
        <v>67</v>
      </c>
      <c r="AR61" s="22" t="s">
        <v>67</v>
      </c>
      <c r="AS61" s="10"/>
      <c r="AT61" s="22" t="s">
        <v>67</v>
      </c>
      <c r="AU61" s="10"/>
      <c r="AV61" s="25"/>
      <c r="AW61" s="11" t="s">
        <v>67</v>
      </c>
      <c r="AX61" s="11" t="s">
        <v>67</v>
      </c>
      <c r="AY61" s="34"/>
      <c r="AZ61" s="34"/>
      <c r="BA61" s="11" t="s">
        <v>67</v>
      </c>
      <c r="BB61" s="34"/>
      <c r="BC61" s="11" t="s">
        <v>67</v>
      </c>
      <c r="BD61" s="34"/>
      <c r="BE61" s="34"/>
      <c r="BF61" s="22" t="s">
        <v>67</v>
      </c>
      <c r="BG61" s="33"/>
      <c r="BH61" s="11" t="s">
        <v>67</v>
      </c>
      <c r="BI61" s="11" t="s">
        <v>67</v>
      </c>
      <c r="BJ61" s="34"/>
      <c r="BK61" s="34"/>
      <c r="BL61" s="11" t="s">
        <v>67</v>
      </c>
      <c r="BM61" s="34"/>
      <c r="BN61" s="11" t="s">
        <v>67</v>
      </c>
      <c r="BO61" s="34"/>
      <c r="BP61" s="34"/>
      <c r="BQ61" s="11" t="s">
        <v>67</v>
      </c>
      <c r="BR61" s="33"/>
    </row>
    <row r="62" spans="2:70" x14ac:dyDescent="0.25">
      <c r="B62" s="45" t="s">
        <v>62</v>
      </c>
      <c r="C62" s="58"/>
      <c r="D62" s="114" t="s">
        <v>67</v>
      </c>
      <c r="E62" s="54" t="s">
        <v>67</v>
      </c>
      <c r="F62" s="114" t="s">
        <v>67</v>
      </c>
      <c r="G62" s="54"/>
      <c r="H62" s="52" t="s">
        <v>67</v>
      </c>
      <c r="I62" s="52" t="s">
        <v>67</v>
      </c>
      <c r="J62" s="46"/>
      <c r="K62" s="47"/>
      <c r="L62" s="46"/>
      <c r="M62" s="46"/>
      <c r="N62" s="54" t="s">
        <v>67</v>
      </c>
      <c r="O62" s="46"/>
      <c r="P62" s="54" t="s">
        <v>67</v>
      </c>
      <c r="Q62" s="46"/>
      <c r="R62" s="46"/>
      <c r="S62" s="54" t="s">
        <v>67</v>
      </c>
      <c r="T62" s="46"/>
      <c r="U62" s="46"/>
      <c r="V62" s="114" t="s">
        <v>67</v>
      </c>
      <c r="W62" s="114" t="s">
        <v>67</v>
      </c>
      <c r="X62" s="52">
        <f>X61+1/1440</f>
        <v>0.56736111111111109</v>
      </c>
      <c r="Y62" s="47"/>
      <c r="Z62" s="46"/>
      <c r="AA62" s="54" t="s">
        <v>67</v>
      </c>
      <c r="AB62" s="46"/>
      <c r="AC62" s="54" t="s">
        <v>67</v>
      </c>
      <c r="AD62" s="54" t="s">
        <v>67</v>
      </c>
      <c r="AE62" s="46"/>
      <c r="AF62" s="52">
        <f>AF61+1/1440</f>
        <v>0.67986111111111103</v>
      </c>
      <c r="AG62" s="46"/>
      <c r="AH62" s="114" t="s">
        <v>67</v>
      </c>
      <c r="AI62" s="114" t="s">
        <v>67</v>
      </c>
      <c r="AJ62" s="54" t="s">
        <v>67</v>
      </c>
      <c r="AK62" s="54" t="s">
        <v>67</v>
      </c>
      <c r="AL62" s="54" t="s">
        <v>67</v>
      </c>
      <c r="AM62" s="52"/>
      <c r="AN62" s="52">
        <f>AN61+1/1440</f>
        <v>0.72777777777777763</v>
      </c>
      <c r="AO62" s="46"/>
      <c r="AP62" s="114" t="s">
        <v>67</v>
      </c>
      <c r="AQ62" s="114" t="s">
        <v>67</v>
      </c>
      <c r="AR62" s="54" t="s">
        <v>67</v>
      </c>
      <c r="AS62" s="46"/>
      <c r="AT62" s="54" t="s">
        <v>67</v>
      </c>
      <c r="AU62" s="46"/>
      <c r="AV62" s="50"/>
      <c r="AW62" s="52" t="s">
        <v>67</v>
      </c>
      <c r="AX62" s="52" t="s">
        <v>67</v>
      </c>
      <c r="AY62" s="53"/>
      <c r="AZ62" s="53"/>
      <c r="BA62" s="52" t="s">
        <v>67</v>
      </c>
      <c r="BB62" s="53"/>
      <c r="BC62" s="52" t="s">
        <v>67</v>
      </c>
      <c r="BD62" s="53"/>
      <c r="BE62" s="53"/>
      <c r="BF62" s="54" t="s">
        <v>67</v>
      </c>
      <c r="BG62" s="55"/>
      <c r="BH62" s="52" t="s">
        <v>67</v>
      </c>
      <c r="BI62" s="52" t="s">
        <v>67</v>
      </c>
      <c r="BJ62" s="53"/>
      <c r="BK62" s="53"/>
      <c r="BL62" s="52" t="s">
        <v>67</v>
      </c>
      <c r="BM62" s="53"/>
      <c r="BN62" s="52" t="s">
        <v>67</v>
      </c>
      <c r="BO62" s="53"/>
      <c r="BP62" s="53"/>
      <c r="BQ62" s="52" t="s">
        <v>67</v>
      </c>
      <c r="BR62" s="55"/>
    </row>
    <row r="63" spans="2:70" x14ac:dyDescent="0.25">
      <c r="B63" s="3" t="s">
        <v>87</v>
      </c>
      <c r="C63" s="57"/>
      <c r="D63" s="121" t="s">
        <v>67</v>
      </c>
      <c r="E63" s="22" t="s">
        <v>67</v>
      </c>
      <c r="F63" s="121" t="s">
        <v>67</v>
      </c>
      <c r="G63" s="22"/>
      <c r="H63" s="11" t="s">
        <v>67</v>
      </c>
      <c r="I63" s="11" t="s">
        <v>67</v>
      </c>
      <c r="J63" s="10"/>
      <c r="K63" s="6"/>
      <c r="L63" s="10"/>
      <c r="M63" s="10"/>
      <c r="N63" s="22" t="s">
        <v>67</v>
      </c>
      <c r="O63" s="10"/>
      <c r="P63" s="22" t="s">
        <v>67</v>
      </c>
      <c r="Q63" s="10"/>
      <c r="R63" s="10"/>
      <c r="S63" s="22" t="s">
        <v>67</v>
      </c>
      <c r="T63" s="10"/>
      <c r="U63" s="10"/>
      <c r="V63" s="121" t="s">
        <v>67</v>
      </c>
      <c r="W63" s="121" t="s">
        <v>67</v>
      </c>
      <c r="X63" s="11">
        <f>X62+1/1440</f>
        <v>0.56805555555555554</v>
      </c>
      <c r="Y63" s="6"/>
      <c r="Z63" s="10"/>
      <c r="AA63" s="22" t="s">
        <v>67</v>
      </c>
      <c r="AB63" s="10"/>
      <c r="AC63" s="22" t="s">
        <v>67</v>
      </c>
      <c r="AD63" s="22" t="s">
        <v>67</v>
      </c>
      <c r="AE63" s="10"/>
      <c r="AF63" s="11">
        <f>AF62+1/1440</f>
        <v>0.68055555555555547</v>
      </c>
      <c r="AG63" s="10"/>
      <c r="AH63" s="121" t="s">
        <v>67</v>
      </c>
      <c r="AI63" s="121" t="s">
        <v>67</v>
      </c>
      <c r="AJ63" s="22" t="s">
        <v>67</v>
      </c>
      <c r="AK63" s="22" t="s">
        <v>67</v>
      </c>
      <c r="AL63" s="22" t="s">
        <v>67</v>
      </c>
      <c r="AM63" s="11"/>
      <c r="AN63" s="11">
        <f>AN62+1/1440</f>
        <v>0.72847222222222208</v>
      </c>
      <c r="AO63" s="10"/>
      <c r="AP63" s="121" t="s">
        <v>67</v>
      </c>
      <c r="AQ63" s="121" t="s">
        <v>67</v>
      </c>
      <c r="AR63" s="22" t="s">
        <v>67</v>
      </c>
      <c r="AS63" s="10"/>
      <c r="AT63" s="22" t="s">
        <v>67</v>
      </c>
      <c r="AU63" s="10"/>
      <c r="AV63" s="25"/>
      <c r="AW63" s="11" t="s">
        <v>67</v>
      </c>
      <c r="AX63" s="11" t="s">
        <v>67</v>
      </c>
      <c r="AY63" s="34"/>
      <c r="AZ63" s="34"/>
      <c r="BA63" s="11" t="s">
        <v>67</v>
      </c>
      <c r="BB63" s="34"/>
      <c r="BC63" s="11" t="s">
        <v>67</v>
      </c>
      <c r="BD63" s="34"/>
      <c r="BE63" s="34"/>
      <c r="BF63" s="22" t="s">
        <v>67</v>
      </c>
      <c r="BG63" s="33"/>
      <c r="BH63" s="11" t="s">
        <v>67</v>
      </c>
      <c r="BI63" s="11" t="s">
        <v>67</v>
      </c>
      <c r="BJ63" s="34"/>
      <c r="BK63" s="34"/>
      <c r="BL63" s="11" t="s">
        <v>67</v>
      </c>
      <c r="BM63" s="34"/>
      <c r="BN63" s="11" t="s">
        <v>67</v>
      </c>
      <c r="BO63" s="34"/>
      <c r="BP63" s="34"/>
      <c r="BQ63" s="11" t="s">
        <v>67</v>
      </c>
      <c r="BR63" s="33"/>
    </row>
    <row r="64" spans="2:70" x14ac:dyDescent="0.25">
      <c r="B64" s="45" t="s">
        <v>61</v>
      </c>
      <c r="C64" s="58"/>
      <c r="D64" s="114" t="s">
        <v>67</v>
      </c>
      <c r="E64" s="54" t="s">
        <v>67</v>
      </c>
      <c r="F64" s="114" t="s">
        <v>67</v>
      </c>
      <c r="G64" s="54"/>
      <c r="H64" s="52" t="s">
        <v>67</v>
      </c>
      <c r="I64" s="52" t="s">
        <v>67</v>
      </c>
      <c r="J64" s="46"/>
      <c r="K64" s="47"/>
      <c r="L64" s="46"/>
      <c r="M64" s="46"/>
      <c r="N64" s="54" t="s">
        <v>67</v>
      </c>
      <c r="O64" s="46"/>
      <c r="P64" s="54" t="s">
        <v>67</v>
      </c>
      <c r="Q64" s="46"/>
      <c r="R64" s="46"/>
      <c r="S64" s="54" t="s">
        <v>67</v>
      </c>
      <c r="T64" s="46"/>
      <c r="U64" s="46"/>
      <c r="V64" s="114" t="s">
        <v>67</v>
      </c>
      <c r="W64" s="114" t="s">
        <v>67</v>
      </c>
      <c r="X64" s="52">
        <f>X63+1/1440</f>
        <v>0.56874999999999998</v>
      </c>
      <c r="Y64" s="47"/>
      <c r="Z64" s="46"/>
      <c r="AA64" s="54" t="s">
        <v>67</v>
      </c>
      <c r="AB64" s="46"/>
      <c r="AC64" s="54" t="s">
        <v>67</v>
      </c>
      <c r="AD64" s="54" t="s">
        <v>67</v>
      </c>
      <c r="AE64" s="46"/>
      <c r="AF64" s="52">
        <f>AF63+1/1440</f>
        <v>0.68124999999999991</v>
      </c>
      <c r="AG64" s="46"/>
      <c r="AH64" s="114" t="s">
        <v>67</v>
      </c>
      <c r="AI64" s="114" t="s">
        <v>67</v>
      </c>
      <c r="AJ64" s="54" t="s">
        <v>67</v>
      </c>
      <c r="AK64" s="54" t="s">
        <v>67</v>
      </c>
      <c r="AL64" s="54" t="s">
        <v>67</v>
      </c>
      <c r="AM64" s="52"/>
      <c r="AN64" s="52">
        <f>AN63+1/1440</f>
        <v>0.72916666666666652</v>
      </c>
      <c r="AO64" s="46"/>
      <c r="AP64" s="114" t="s">
        <v>67</v>
      </c>
      <c r="AQ64" s="114" t="s">
        <v>67</v>
      </c>
      <c r="AR64" s="54" t="s">
        <v>67</v>
      </c>
      <c r="AS64" s="46"/>
      <c r="AT64" s="54" t="s">
        <v>67</v>
      </c>
      <c r="AU64" s="46"/>
      <c r="AV64" s="50"/>
      <c r="AW64" s="52" t="s">
        <v>67</v>
      </c>
      <c r="AX64" s="52" t="s">
        <v>67</v>
      </c>
      <c r="AY64" s="53"/>
      <c r="AZ64" s="53"/>
      <c r="BA64" s="52" t="s">
        <v>67</v>
      </c>
      <c r="BB64" s="53"/>
      <c r="BC64" s="52" t="s">
        <v>67</v>
      </c>
      <c r="BD64" s="53"/>
      <c r="BE64" s="53"/>
      <c r="BF64" s="54" t="s">
        <v>67</v>
      </c>
      <c r="BG64" s="55"/>
      <c r="BH64" s="52" t="s">
        <v>67</v>
      </c>
      <c r="BI64" s="52" t="s">
        <v>67</v>
      </c>
      <c r="BJ64" s="53"/>
      <c r="BK64" s="53"/>
      <c r="BL64" s="52" t="s">
        <v>67</v>
      </c>
      <c r="BM64" s="53"/>
      <c r="BN64" s="52" t="s">
        <v>67</v>
      </c>
      <c r="BO64" s="53"/>
      <c r="BP64" s="53"/>
      <c r="BQ64" s="52" t="s">
        <v>67</v>
      </c>
      <c r="BR64" s="55"/>
    </row>
    <row r="65" spans="2:80" x14ac:dyDescent="0.25">
      <c r="B65" s="117" t="s">
        <v>94</v>
      </c>
      <c r="C65" s="118"/>
      <c r="D65" s="119">
        <f>D44+3/1440</f>
        <v>0.25208333333333333</v>
      </c>
      <c r="E65" s="22" t="s">
        <v>67</v>
      </c>
      <c r="F65" s="119">
        <f>F44+3/1440</f>
        <v>0.26805555555555555</v>
      </c>
      <c r="G65" s="120"/>
      <c r="H65" s="11" t="s">
        <v>67</v>
      </c>
      <c r="I65" s="11" t="s">
        <v>67</v>
      </c>
      <c r="J65" s="121"/>
      <c r="K65" s="122"/>
      <c r="L65" s="121"/>
      <c r="M65" s="121"/>
      <c r="N65" s="22" t="s">
        <v>67</v>
      </c>
      <c r="O65" s="10"/>
      <c r="P65" s="22" t="s">
        <v>67</v>
      </c>
      <c r="Q65" s="10"/>
      <c r="R65" s="10"/>
      <c r="S65" s="22" t="s">
        <v>67</v>
      </c>
      <c r="T65" s="121"/>
      <c r="U65" s="121"/>
      <c r="V65" s="119">
        <f>V45+4/1440</f>
        <v>0.56458333333333333</v>
      </c>
      <c r="W65" s="119">
        <f>W45+4/1440</f>
        <v>0.56458333333333333</v>
      </c>
      <c r="X65" s="119"/>
      <c r="Y65" s="122"/>
      <c r="Z65" s="10"/>
      <c r="AA65" s="22" t="s">
        <v>67</v>
      </c>
      <c r="AB65" s="10"/>
      <c r="AC65" s="22" t="s">
        <v>67</v>
      </c>
      <c r="AD65" s="22" t="s">
        <v>67</v>
      </c>
      <c r="AE65" s="121"/>
      <c r="AF65" s="11">
        <f>AF64+5/1440</f>
        <v>0.68472222222222212</v>
      </c>
      <c r="AG65" s="121"/>
      <c r="AH65" s="119">
        <f>AH45+4/1440</f>
        <v>0.68680555555555556</v>
      </c>
      <c r="AI65" s="119">
        <f>AI45+4/1440</f>
        <v>0.68680555555555556</v>
      </c>
      <c r="AJ65" s="22" t="s">
        <v>67</v>
      </c>
      <c r="AK65" s="22" t="s">
        <v>67</v>
      </c>
      <c r="AL65" s="22" t="s">
        <v>67</v>
      </c>
      <c r="AM65" s="119"/>
      <c r="AN65" s="11">
        <f>AN64+5/1440</f>
        <v>0.73263888888888873</v>
      </c>
      <c r="AO65" s="121"/>
      <c r="AP65" s="119">
        <f>AP45+4/1440</f>
        <v>0.73263888888888884</v>
      </c>
      <c r="AQ65" s="119">
        <f>AQ45+4/1440</f>
        <v>0.73263888888888884</v>
      </c>
      <c r="AR65" s="22" t="s">
        <v>67</v>
      </c>
      <c r="AS65" s="10"/>
      <c r="AT65" s="22" t="s">
        <v>67</v>
      </c>
      <c r="AU65" s="10"/>
      <c r="AV65" s="25"/>
      <c r="AW65" s="11" t="s">
        <v>67</v>
      </c>
      <c r="AX65" s="11" t="s">
        <v>67</v>
      </c>
      <c r="AY65" s="34"/>
      <c r="AZ65" s="34"/>
      <c r="BA65" s="11" t="s">
        <v>67</v>
      </c>
      <c r="BB65" s="34"/>
      <c r="BC65" s="11" t="s">
        <v>67</v>
      </c>
      <c r="BD65" s="34"/>
      <c r="BE65" s="34"/>
      <c r="BF65" s="22" t="s">
        <v>67</v>
      </c>
      <c r="BG65" s="33"/>
      <c r="BH65" s="11" t="s">
        <v>67</v>
      </c>
      <c r="BI65" s="11" t="s">
        <v>67</v>
      </c>
      <c r="BJ65" s="34"/>
      <c r="BK65" s="34"/>
      <c r="BL65" s="11" t="s">
        <v>67</v>
      </c>
      <c r="BM65" s="34"/>
      <c r="BN65" s="11" t="s">
        <v>67</v>
      </c>
      <c r="BO65" s="34"/>
      <c r="BP65" s="34"/>
      <c r="BQ65" s="11" t="s">
        <v>67</v>
      </c>
      <c r="BR65" s="33"/>
    </row>
    <row r="66" spans="2:80" s="62" customFormat="1" x14ac:dyDescent="0.25">
      <c r="B66" s="63" t="s">
        <v>100</v>
      </c>
      <c r="C66" s="64"/>
      <c r="D66" s="61">
        <v>0.25555555555555559</v>
      </c>
      <c r="E66" s="60"/>
      <c r="F66" s="61"/>
      <c r="G66" s="60"/>
      <c r="H66" s="61"/>
      <c r="I66" s="61"/>
      <c r="J66" s="65"/>
      <c r="K66" s="66"/>
      <c r="L66" s="65"/>
      <c r="M66" s="65"/>
      <c r="N66" s="60"/>
      <c r="O66" s="65"/>
      <c r="P66" s="60"/>
      <c r="Q66" s="65"/>
      <c r="R66" s="65"/>
      <c r="S66" s="60"/>
      <c r="T66" s="65"/>
      <c r="U66" s="65"/>
      <c r="V66" s="61"/>
      <c r="W66" s="61"/>
      <c r="X66" s="61"/>
      <c r="Y66" s="66"/>
      <c r="Z66" s="65"/>
      <c r="AA66" s="60"/>
      <c r="AB66" s="65"/>
      <c r="AC66" s="60"/>
      <c r="AD66" s="60"/>
      <c r="AE66" s="65"/>
      <c r="AF66" s="65"/>
      <c r="AG66" s="65"/>
      <c r="AH66" s="61"/>
      <c r="AI66" s="61"/>
      <c r="AJ66" s="60"/>
      <c r="AK66" s="60"/>
      <c r="AL66" s="60"/>
      <c r="AM66" s="61"/>
      <c r="AN66" s="65"/>
      <c r="AO66" s="65"/>
      <c r="AP66" s="61"/>
      <c r="AQ66" s="61"/>
      <c r="AR66" s="60"/>
      <c r="AS66" s="65"/>
      <c r="AT66" s="60"/>
      <c r="AU66" s="65"/>
      <c r="AV66" s="67"/>
      <c r="AW66" s="61"/>
      <c r="AX66" s="61"/>
      <c r="AY66" s="61"/>
      <c r="AZ66" s="61"/>
      <c r="BA66" s="61"/>
      <c r="BB66" s="61"/>
      <c r="BC66" s="61"/>
      <c r="BD66" s="61"/>
      <c r="BE66" s="61"/>
      <c r="BF66" s="60"/>
      <c r="BG66" s="68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8"/>
      <c r="BS66" s="40"/>
      <c r="BT66" s="40"/>
      <c r="BU66" s="40"/>
      <c r="BV66" s="40"/>
      <c r="BW66" s="40"/>
      <c r="BX66" s="40"/>
      <c r="BY66" s="40"/>
      <c r="BZ66" s="40"/>
      <c r="CA66" s="40"/>
      <c r="CB66" s="40"/>
    </row>
    <row r="67" spans="2:80" x14ac:dyDescent="0.25">
      <c r="B67" s="110" t="s">
        <v>95</v>
      </c>
      <c r="C67" s="111"/>
      <c r="D67" s="112"/>
      <c r="E67" s="54" t="s">
        <v>67</v>
      </c>
      <c r="F67" s="112">
        <f>F65+2/1440</f>
        <v>0.26944444444444443</v>
      </c>
      <c r="G67" s="113"/>
      <c r="H67" s="52" t="s">
        <v>67</v>
      </c>
      <c r="I67" s="54" t="s">
        <v>67</v>
      </c>
      <c r="J67" s="114"/>
      <c r="K67" s="115"/>
      <c r="L67" s="114"/>
      <c r="M67" s="114"/>
      <c r="N67" s="52" t="s">
        <v>67</v>
      </c>
      <c r="O67" s="46"/>
      <c r="P67" s="52" t="s">
        <v>67</v>
      </c>
      <c r="Q67" s="46"/>
      <c r="R67" s="46"/>
      <c r="S67" s="52" t="s">
        <v>67</v>
      </c>
      <c r="T67" s="114"/>
      <c r="U67" s="114"/>
      <c r="V67" s="112">
        <f>V65+2/1440</f>
        <v>0.56597222222222221</v>
      </c>
      <c r="W67" s="112">
        <f>W65+2/1440</f>
        <v>0.56597222222222221</v>
      </c>
      <c r="X67" s="112"/>
      <c r="Y67" s="115"/>
      <c r="Z67" s="46"/>
      <c r="AA67" s="52" t="s">
        <v>67</v>
      </c>
      <c r="AB67" s="46"/>
      <c r="AC67" s="52" t="s">
        <v>67</v>
      </c>
      <c r="AD67" s="52" t="s">
        <v>67</v>
      </c>
      <c r="AE67" s="114"/>
      <c r="AF67" s="112">
        <f>AF65+2/1440</f>
        <v>0.68611111111111101</v>
      </c>
      <c r="AG67" s="114"/>
      <c r="AH67" s="112">
        <f>AH65+2/1440</f>
        <v>0.68819444444444444</v>
      </c>
      <c r="AI67" s="112">
        <f>AI65+2/1440</f>
        <v>0.68819444444444444</v>
      </c>
      <c r="AJ67" s="52" t="s">
        <v>67</v>
      </c>
      <c r="AK67" s="52" t="s">
        <v>67</v>
      </c>
      <c r="AL67" s="52" t="s">
        <v>67</v>
      </c>
      <c r="AM67" s="112"/>
      <c r="AN67" s="112">
        <f>AN65+2/1440</f>
        <v>0.73402777777777761</v>
      </c>
      <c r="AO67" s="114"/>
      <c r="AP67" s="112">
        <f>AP65+2/1440</f>
        <v>0.73402777777777772</v>
      </c>
      <c r="AQ67" s="112">
        <f>AQ65+2/1440</f>
        <v>0.73402777777777772</v>
      </c>
      <c r="AR67" s="52" t="s">
        <v>67</v>
      </c>
      <c r="AS67" s="46"/>
      <c r="AT67" s="52" t="s">
        <v>67</v>
      </c>
      <c r="AU67" s="46"/>
      <c r="AV67" s="50"/>
      <c r="AW67" s="52" t="s">
        <v>67</v>
      </c>
      <c r="AX67" s="52" t="s">
        <v>67</v>
      </c>
      <c r="AY67" s="53"/>
      <c r="AZ67" s="53"/>
      <c r="BA67" s="52" t="s">
        <v>67</v>
      </c>
      <c r="BB67" s="53"/>
      <c r="BC67" s="52" t="s">
        <v>67</v>
      </c>
      <c r="BD67" s="53"/>
      <c r="BE67" s="53"/>
      <c r="BF67" s="52" t="s">
        <v>67</v>
      </c>
      <c r="BG67" s="55"/>
      <c r="BH67" s="52" t="s">
        <v>67</v>
      </c>
      <c r="BI67" s="52" t="s">
        <v>67</v>
      </c>
      <c r="BJ67" s="53"/>
      <c r="BK67" s="53"/>
      <c r="BL67" s="52" t="s">
        <v>67</v>
      </c>
      <c r="BM67" s="53"/>
      <c r="BN67" s="52" t="s">
        <v>67</v>
      </c>
      <c r="BO67" s="53"/>
      <c r="BP67" s="53"/>
      <c r="BQ67" s="52" t="s">
        <v>67</v>
      </c>
      <c r="BR67" s="55"/>
    </row>
    <row r="68" spans="2:80" x14ac:dyDescent="0.25">
      <c r="B68" s="117" t="s">
        <v>96</v>
      </c>
      <c r="C68" s="118"/>
      <c r="D68" s="119"/>
      <c r="E68" s="22" t="s">
        <v>67</v>
      </c>
      <c r="F68" s="119">
        <f>F67+4/1440</f>
        <v>0.2722222222222222</v>
      </c>
      <c r="G68" s="120"/>
      <c r="H68" s="11" t="s">
        <v>67</v>
      </c>
      <c r="I68" s="22" t="s">
        <v>67</v>
      </c>
      <c r="J68" s="121"/>
      <c r="K68" s="122"/>
      <c r="L68" s="121"/>
      <c r="M68" s="121"/>
      <c r="N68" s="11" t="s">
        <v>67</v>
      </c>
      <c r="O68" s="10"/>
      <c r="P68" s="11" t="s">
        <v>67</v>
      </c>
      <c r="Q68" s="10"/>
      <c r="R68" s="10"/>
      <c r="S68" s="11" t="s">
        <v>67</v>
      </c>
      <c r="T68" s="121"/>
      <c r="U68" s="121"/>
      <c r="V68" s="119">
        <f>V67+4/1440</f>
        <v>0.56874999999999998</v>
      </c>
      <c r="W68" s="119">
        <f>W67+4/1440</f>
        <v>0.56874999999999998</v>
      </c>
      <c r="X68" s="119"/>
      <c r="Y68" s="122"/>
      <c r="Z68" s="10"/>
      <c r="AA68" s="11" t="s">
        <v>67</v>
      </c>
      <c r="AB68" s="10"/>
      <c r="AC68" s="11" t="s">
        <v>67</v>
      </c>
      <c r="AD68" s="11" t="s">
        <v>67</v>
      </c>
      <c r="AE68" s="121"/>
      <c r="AF68" s="119">
        <f>AF67+4/1440</f>
        <v>0.68888888888888877</v>
      </c>
      <c r="AG68" s="121"/>
      <c r="AH68" s="119">
        <f>AH67+4/1440</f>
        <v>0.69097222222222221</v>
      </c>
      <c r="AI68" s="119">
        <f>AI67+4/1440</f>
        <v>0.69097222222222221</v>
      </c>
      <c r="AJ68" s="11" t="s">
        <v>67</v>
      </c>
      <c r="AK68" s="11" t="s">
        <v>67</v>
      </c>
      <c r="AL68" s="11" t="s">
        <v>67</v>
      </c>
      <c r="AM68" s="119"/>
      <c r="AN68" s="119">
        <f>AN67+4/1440</f>
        <v>0.73680555555555538</v>
      </c>
      <c r="AO68" s="121"/>
      <c r="AP68" s="119">
        <f>AP67+4/1440</f>
        <v>0.73680555555555549</v>
      </c>
      <c r="AQ68" s="119">
        <f>AQ67+4/1440</f>
        <v>0.73680555555555549</v>
      </c>
      <c r="AR68" s="11" t="s">
        <v>67</v>
      </c>
      <c r="AS68" s="10"/>
      <c r="AT68" s="11" t="s">
        <v>67</v>
      </c>
      <c r="AU68" s="10"/>
      <c r="AV68" s="25"/>
      <c r="AW68" s="11" t="s">
        <v>67</v>
      </c>
      <c r="AX68" s="11" t="s">
        <v>67</v>
      </c>
      <c r="AY68" s="34"/>
      <c r="AZ68" s="34"/>
      <c r="BA68" s="11" t="s">
        <v>67</v>
      </c>
      <c r="BB68" s="34"/>
      <c r="BC68" s="11" t="s">
        <v>67</v>
      </c>
      <c r="BD68" s="34"/>
      <c r="BE68" s="34"/>
      <c r="BF68" s="11" t="s">
        <v>67</v>
      </c>
      <c r="BG68" s="33"/>
      <c r="BH68" s="11" t="s">
        <v>67</v>
      </c>
      <c r="BI68" s="11" t="s">
        <v>67</v>
      </c>
      <c r="BJ68" s="34"/>
      <c r="BK68" s="34"/>
      <c r="BL68" s="11" t="s">
        <v>67</v>
      </c>
      <c r="BM68" s="34"/>
      <c r="BN68" s="11" t="s">
        <v>67</v>
      </c>
      <c r="BO68" s="34"/>
      <c r="BP68" s="34"/>
      <c r="BQ68" s="11" t="s">
        <v>67</v>
      </c>
      <c r="BR68" s="33"/>
    </row>
    <row r="69" spans="2:80" x14ac:dyDescent="0.25">
      <c r="B69" s="110" t="s">
        <v>97</v>
      </c>
      <c r="C69" s="111"/>
      <c r="D69" s="112"/>
      <c r="E69" s="54" t="s">
        <v>67</v>
      </c>
      <c r="F69" s="112">
        <f>F68+2/1440</f>
        <v>0.27361111111111108</v>
      </c>
      <c r="G69" s="113"/>
      <c r="H69" s="52" t="s">
        <v>67</v>
      </c>
      <c r="I69" s="54" t="s">
        <v>67</v>
      </c>
      <c r="J69" s="114"/>
      <c r="K69" s="115"/>
      <c r="L69" s="114"/>
      <c r="M69" s="114"/>
      <c r="N69" s="52" t="s">
        <v>67</v>
      </c>
      <c r="O69" s="46"/>
      <c r="P69" s="52" t="s">
        <v>67</v>
      </c>
      <c r="Q69" s="46"/>
      <c r="R69" s="46"/>
      <c r="S69" s="52" t="s">
        <v>67</v>
      </c>
      <c r="T69" s="114"/>
      <c r="U69" s="114"/>
      <c r="V69" s="112">
        <f>V68+2/1440</f>
        <v>0.57013888888888886</v>
      </c>
      <c r="W69" s="112">
        <f>W68+2/1440</f>
        <v>0.57013888888888886</v>
      </c>
      <c r="X69" s="112"/>
      <c r="Y69" s="115"/>
      <c r="Z69" s="46"/>
      <c r="AA69" s="52" t="s">
        <v>67</v>
      </c>
      <c r="AB69" s="46"/>
      <c r="AC69" s="52" t="s">
        <v>67</v>
      </c>
      <c r="AD69" s="52" t="s">
        <v>67</v>
      </c>
      <c r="AE69" s="114"/>
      <c r="AF69" s="112">
        <f>AF68+2/1440</f>
        <v>0.69027777777777766</v>
      </c>
      <c r="AG69" s="114"/>
      <c r="AH69" s="112">
        <f>AH68+2/1440</f>
        <v>0.69236111111111109</v>
      </c>
      <c r="AI69" s="112">
        <f>AI68+2/1440</f>
        <v>0.69236111111111109</v>
      </c>
      <c r="AJ69" s="52" t="s">
        <v>67</v>
      </c>
      <c r="AK69" s="52" t="s">
        <v>67</v>
      </c>
      <c r="AL69" s="52" t="s">
        <v>67</v>
      </c>
      <c r="AM69" s="112"/>
      <c r="AN69" s="112">
        <f t="shared" ref="AN69:AQ70" si="37">AN68+2/1440</f>
        <v>0.73819444444444426</v>
      </c>
      <c r="AO69" s="114"/>
      <c r="AP69" s="112">
        <f t="shared" si="37"/>
        <v>0.73819444444444438</v>
      </c>
      <c r="AQ69" s="112">
        <f t="shared" si="37"/>
        <v>0.73819444444444438</v>
      </c>
      <c r="AR69" s="52" t="s">
        <v>67</v>
      </c>
      <c r="AS69" s="46"/>
      <c r="AT69" s="52" t="s">
        <v>67</v>
      </c>
      <c r="AU69" s="46"/>
      <c r="AV69" s="50"/>
      <c r="AW69" s="52" t="s">
        <v>67</v>
      </c>
      <c r="AX69" s="52" t="s">
        <v>67</v>
      </c>
      <c r="AY69" s="53"/>
      <c r="AZ69" s="53"/>
      <c r="BA69" s="52" t="s">
        <v>67</v>
      </c>
      <c r="BB69" s="53"/>
      <c r="BC69" s="52" t="s">
        <v>67</v>
      </c>
      <c r="BD69" s="53"/>
      <c r="BE69" s="53"/>
      <c r="BF69" s="52" t="s">
        <v>67</v>
      </c>
      <c r="BG69" s="55"/>
      <c r="BH69" s="52" t="s">
        <v>67</v>
      </c>
      <c r="BI69" s="52" t="s">
        <v>67</v>
      </c>
      <c r="BJ69" s="53"/>
      <c r="BK69" s="53"/>
      <c r="BL69" s="52" t="s">
        <v>67</v>
      </c>
      <c r="BM69" s="53"/>
      <c r="BN69" s="52" t="s">
        <v>67</v>
      </c>
      <c r="BO69" s="53"/>
      <c r="BP69" s="53"/>
      <c r="BQ69" s="52" t="s">
        <v>67</v>
      </c>
      <c r="BR69" s="55"/>
    </row>
    <row r="70" spans="2:80" x14ac:dyDescent="0.25">
      <c r="B70" s="117" t="s">
        <v>98</v>
      </c>
      <c r="C70" s="118"/>
      <c r="D70" s="119"/>
      <c r="E70" s="22" t="s">
        <v>67</v>
      </c>
      <c r="F70" s="119">
        <f>F69+2/1440</f>
        <v>0.27499999999999997</v>
      </c>
      <c r="G70" s="120"/>
      <c r="H70" s="11" t="s">
        <v>67</v>
      </c>
      <c r="I70" s="22" t="s">
        <v>67</v>
      </c>
      <c r="J70" s="121"/>
      <c r="K70" s="122"/>
      <c r="L70" s="121"/>
      <c r="M70" s="121"/>
      <c r="N70" s="11" t="s">
        <v>67</v>
      </c>
      <c r="O70" s="10"/>
      <c r="P70" s="11" t="s">
        <v>67</v>
      </c>
      <c r="Q70" s="10"/>
      <c r="R70" s="10"/>
      <c r="S70" s="11" t="s">
        <v>67</v>
      </c>
      <c r="T70" s="121"/>
      <c r="U70" s="121"/>
      <c r="V70" s="119">
        <f>V69+2/1440</f>
        <v>0.57152777777777775</v>
      </c>
      <c r="W70" s="119">
        <f>W69+2/1440</f>
        <v>0.57152777777777775</v>
      </c>
      <c r="X70" s="119"/>
      <c r="Y70" s="122"/>
      <c r="Z70" s="10"/>
      <c r="AA70" s="11" t="s">
        <v>67</v>
      </c>
      <c r="AB70" s="10"/>
      <c r="AC70" s="11" t="s">
        <v>67</v>
      </c>
      <c r="AD70" s="11" t="s">
        <v>67</v>
      </c>
      <c r="AE70" s="121"/>
      <c r="AF70" s="119">
        <f>AF69+2/1440</f>
        <v>0.69166666666666654</v>
      </c>
      <c r="AG70" s="121"/>
      <c r="AH70" s="119">
        <f>AH69+2/1440</f>
        <v>0.69374999999999998</v>
      </c>
      <c r="AI70" s="119">
        <f>AI69+2/1440</f>
        <v>0.69374999999999998</v>
      </c>
      <c r="AJ70" s="11" t="s">
        <v>67</v>
      </c>
      <c r="AK70" s="11" t="s">
        <v>67</v>
      </c>
      <c r="AL70" s="11" t="s">
        <v>67</v>
      </c>
      <c r="AM70" s="119"/>
      <c r="AN70" s="119">
        <f t="shared" si="37"/>
        <v>0.73958333333333315</v>
      </c>
      <c r="AO70" s="121"/>
      <c r="AP70" s="119">
        <f t="shared" si="37"/>
        <v>0.73958333333333326</v>
      </c>
      <c r="AQ70" s="119">
        <f t="shared" si="37"/>
        <v>0.73958333333333326</v>
      </c>
      <c r="AR70" s="11" t="s">
        <v>67</v>
      </c>
      <c r="AS70" s="10"/>
      <c r="AT70" s="11" t="s">
        <v>67</v>
      </c>
      <c r="AU70" s="10"/>
      <c r="AV70" s="25"/>
      <c r="AW70" s="11" t="s">
        <v>67</v>
      </c>
      <c r="AX70" s="11" t="s">
        <v>67</v>
      </c>
      <c r="AY70" s="34"/>
      <c r="AZ70" s="34"/>
      <c r="BA70" s="11" t="s">
        <v>67</v>
      </c>
      <c r="BB70" s="34"/>
      <c r="BC70" s="11" t="s">
        <v>67</v>
      </c>
      <c r="BD70" s="34"/>
      <c r="BE70" s="34"/>
      <c r="BF70" s="11" t="s">
        <v>67</v>
      </c>
      <c r="BG70" s="33"/>
      <c r="BH70" s="11" t="s">
        <v>67</v>
      </c>
      <c r="BI70" s="11" t="s">
        <v>67</v>
      </c>
      <c r="BJ70" s="34"/>
      <c r="BK70" s="34"/>
      <c r="BL70" s="11" t="s">
        <v>67</v>
      </c>
      <c r="BM70" s="34"/>
      <c r="BN70" s="11" t="s">
        <v>67</v>
      </c>
      <c r="BO70" s="34"/>
      <c r="BP70" s="34"/>
      <c r="BQ70" s="11" t="s">
        <v>67</v>
      </c>
      <c r="BR70" s="33"/>
    </row>
    <row r="71" spans="2:80" s="62" customFormat="1" x14ac:dyDescent="0.25">
      <c r="B71" s="63" t="s">
        <v>99</v>
      </c>
      <c r="C71" s="64"/>
      <c r="D71" s="65"/>
      <c r="E71" s="60"/>
      <c r="F71" s="61">
        <v>0.28055555555555556</v>
      </c>
      <c r="G71" s="60"/>
      <c r="H71" s="61"/>
      <c r="I71" s="61"/>
      <c r="J71" s="65"/>
      <c r="K71" s="66"/>
      <c r="L71" s="65"/>
      <c r="M71" s="65"/>
      <c r="N71" s="60"/>
      <c r="O71" s="65"/>
      <c r="P71" s="60"/>
      <c r="Q71" s="65"/>
      <c r="R71" s="65"/>
      <c r="S71" s="60"/>
      <c r="T71" s="65"/>
      <c r="U71" s="65"/>
      <c r="V71" s="61">
        <v>0.57847222222222217</v>
      </c>
      <c r="W71" s="61">
        <v>0.57847222222222217</v>
      </c>
      <c r="X71" s="61"/>
      <c r="Y71" s="66"/>
      <c r="Z71" s="65"/>
      <c r="AA71" s="60"/>
      <c r="AB71" s="65"/>
      <c r="AC71" s="60"/>
      <c r="AD71" s="60"/>
      <c r="AE71" s="65"/>
      <c r="AF71" s="61">
        <v>0.70486111111111116</v>
      </c>
      <c r="AG71" s="65"/>
      <c r="AH71" s="61">
        <v>0.70486111111111116</v>
      </c>
      <c r="AI71" s="61">
        <v>0.70486111111111116</v>
      </c>
      <c r="AJ71" s="60"/>
      <c r="AK71" s="60"/>
      <c r="AL71" s="60"/>
      <c r="AM71" s="61"/>
      <c r="AN71" s="61">
        <v>0.74652777777777779</v>
      </c>
      <c r="AO71" s="65"/>
      <c r="AP71" s="61">
        <v>0.74652777777777779</v>
      </c>
      <c r="AQ71" s="61">
        <v>0.74652777777777779</v>
      </c>
      <c r="AR71" s="60"/>
      <c r="AS71" s="65"/>
      <c r="AT71" s="60"/>
      <c r="AU71" s="65"/>
      <c r="AV71" s="67"/>
      <c r="AW71" s="61"/>
      <c r="AX71" s="61"/>
      <c r="AY71" s="61"/>
      <c r="AZ71" s="61"/>
      <c r="BA71" s="61"/>
      <c r="BB71" s="61"/>
      <c r="BC71" s="61"/>
      <c r="BD71" s="61"/>
      <c r="BE71" s="61"/>
      <c r="BF71" s="60"/>
      <c r="BG71" s="68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8"/>
      <c r="BS71" s="40"/>
      <c r="BT71" s="40"/>
      <c r="BU71" s="40"/>
      <c r="BV71" s="40"/>
      <c r="BW71" s="40"/>
      <c r="BX71" s="40"/>
      <c r="BY71" s="40"/>
      <c r="BZ71" s="40"/>
      <c r="CA71" s="40"/>
      <c r="CB71" s="40"/>
    </row>
    <row r="72" spans="2:80" x14ac:dyDescent="0.25">
      <c r="B72" s="45" t="s">
        <v>26</v>
      </c>
      <c r="C72" s="58"/>
      <c r="D72" s="46"/>
      <c r="E72" s="54" t="s">
        <v>67</v>
      </c>
      <c r="F72" s="46"/>
      <c r="G72" s="54"/>
      <c r="H72" s="52">
        <f>H53+1/1440</f>
        <v>0.28230994152046779</v>
      </c>
      <c r="I72" s="52" t="s">
        <v>67</v>
      </c>
      <c r="J72" s="46"/>
      <c r="K72" s="47"/>
      <c r="L72" s="46"/>
      <c r="M72" s="46"/>
      <c r="N72" s="54" t="s">
        <v>67</v>
      </c>
      <c r="O72" s="46"/>
      <c r="P72" s="54" t="s">
        <v>67</v>
      </c>
      <c r="Q72" s="46"/>
      <c r="R72" s="46"/>
      <c r="S72" s="54" t="s">
        <v>67</v>
      </c>
      <c r="T72" s="46"/>
      <c r="U72" s="46"/>
      <c r="V72" s="46"/>
      <c r="W72" s="46"/>
      <c r="X72" s="46"/>
      <c r="Y72" s="47"/>
      <c r="Z72" s="46"/>
      <c r="AA72" s="54" t="s">
        <v>67</v>
      </c>
      <c r="AB72" s="46"/>
      <c r="AC72" s="54" t="s">
        <v>67</v>
      </c>
      <c r="AD72" s="54" t="s">
        <v>67</v>
      </c>
      <c r="AE72" s="46"/>
      <c r="AF72" s="46"/>
      <c r="AG72" s="46"/>
      <c r="AH72" s="46"/>
      <c r="AI72" s="46"/>
      <c r="AJ72" s="54" t="s">
        <v>67</v>
      </c>
      <c r="AK72" s="54" t="s">
        <v>67</v>
      </c>
      <c r="AL72" s="54" t="s">
        <v>67</v>
      </c>
      <c r="AM72" s="46"/>
      <c r="AN72" s="46"/>
      <c r="AO72" s="46"/>
      <c r="AP72" s="46"/>
      <c r="AQ72" s="46"/>
      <c r="AR72" s="54" t="s">
        <v>67</v>
      </c>
      <c r="AS72" s="46"/>
      <c r="AT72" s="54" t="s">
        <v>67</v>
      </c>
      <c r="AU72" s="46"/>
      <c r="AV72" s="50"/>
      <c r="AW72" s="52" t="s">
        <v>67</v>
      </c>
      <c r="AX72" s="52" t="s">
        <v>67</v>
      </c>
      <c r="AY72" s="53"/>
      <c r="AZ72" s="53"/>
      <c r="BA72" s="52" t="s">
        <v>67</v>
      </c>
      <c r="BB72" s="53"/>
      <c r="BC72" s="52" t="s">
        <v>67</v>
      </c>
      <c r="BD72" s="53"/>
      <c r="BE72" s="53"/>
      <c r="BF72" s="54" t="s">
        <v>67</v>
      </c>
      <c r="BG72" s="55"/>
      <c r="BH72" s="52" t="s">
        <v>67</v>
      </c>
      <c r="BI72" s="52" t="s">
        <v>67</v>
      </c>
      <c r="BJ72" s="53"/>
      <c r="BK72" s="53"/>
      <c r="BL72" s="52" t="s">
        <v>67</v>
      </c>
      <c r="BM72" s="53"/>
      <c r="BN72" s="52" t="s">
        <v>67</v>
      </c>
      <c r="BO72" s="53"/>
      <c r="BP72" s="53"/>
      <c r="BQ72" s="52" t="s">
        <v>67</v>
      </c>
      <c r="BR72" s="55"/>
    </row>
    <row r="73" spans="2:80" x14ac:dyDescent="0.25">
      <c r="B73" s="3" t="s">
        <v>25</v>
      </c>
      <c r="C73" s="57"/>
      <c r="D73" s="10"/>
      <c r="E73" s="22" t="s">
        <v>67</v>
      </c>
      <c r="F73" s="10"/>
      <c r="G73" s="22"/>
      <c r="H73" s="11">
        <f>H72+2/1440</f>
        <v>0.28369883040935667</v>
      </c>
      <c r="I73" s="11" t="s">
        <v>67</v>
      </c>
      <c r="J73" s="10"/>
      <c r="K73" s="6"/>
      <c r="L73" s="10"/>
      <c r="M73" s="10"/>
      <c r="N73" s="22" t="s">
        <v>67</v>
      </c>
      <c r="O73" s="10"/>
      <c r="P73" s="22" t="s">
        <v>67</v>
      </c>
      <c r="Q73" s="10"/>
      <c r="R73" s="10"/>
      <c r="S73" s="22" t="s">
        <v>67</v>
      </c>
      <c r="T73" s="10"/>
      <c r="U73" s="10"/>
      <c r="V73" s="10"/>
      <c r="W73" s="10"/>
      <c r="X73" s="10"/>
      <c r="Y73" s="6"/>
      <c r="Z73" s="10"/>
      <c r="AA73" s="22" t="s">
        <v>67</v>
      </c>
      <c r="AB73" s="10"/>
      <c r="AC73" s="22" t="s">
        <v>67</v>
      </c>
      <c r="AD73" s="22" t="s">
        <v>67</v>
      </c>
      <c r="AE73" s="10"/>
      <c r="AF73" s="10"/>
      <c r="AG73" s="10"/>
      <c r="AH73" s="10"/>
      <c r="AI73" s="10"/>
      <c r="AJ73" s="22" t="s">
        <v>67</v>
      </c>
      <c r="AK73" s="22" t="s">
        <v>67</v>
      </c>
      <c r="AL73" s="22" t="s">
        <v>67</v>
      </c>
      <c r="AM73" s="10"/>
      <c r="AN73" s="10"/>
      <c r="AO73" s="10"/>
      <c r="AP73" s="10"/>
      <c r="AQ73" s="10"/>
      <c r="AR73" s="22" t="s">
        <v>67</v>
      </c>
      <c r="AS73" s="10"/>
      <c r="AT73" s="22" t="s">
        <v>67</v>
      </c>
      <c r="AU73" s="10"/>
      <c r="AV73" s="25"/>
      <c r="AW73" s="11" t="s">
        <v>67</v>
      </c>
      <c r="AX73" s="11" t="s">
        <v>67</v>
      </c>
      <c r="AY73" s="34"/>
      <c r="AZ73" s="34"/>
      <c r="BA73" s="11" t="s">
        <v>67</v>
      </c>
      <c r="BB73" s="34"/>
      <c r="BC73" s="11" t="s">
        <v>67</v>
      </c>
      <c r="BD73" s="34"/>
      <c r="BE73" s="34"/>
      <c r="BF73" s="22" t="s">
        <v>67</v>
      </c>
      <c r="BG73" s="33"/>
      <c r="BH73" s="11" t="s">
        <v>67</v>
      </c>
      <c r="BI73" s="11" t="s">
        <v>67</v>
      </c>
      <c r="BJ73" s="34"/>
      <c r="BK73" s="34"/>
      <c r="BL73" s="11" t="s">
        <v>67</v>
      </c>
      <c r="BM73" s="34"/>
      <c r="BN73" s="11" t="s">
        <v>67</v>
      </c>
      <c r="BO73" s="34"/>
      <c r="BP73" s="34"/>
      <c r="BQ73" s="11" t="s">
        <v>67</v>
      </c>
      <c r="BR73" s="33"/>
    </row>
    <row r="74" spans="2:80" x14ac:dyDescent="0.25">
      <c r="B74" s="45" t="s">
        <v>115</v>
      </c>
      <c r="C74" s="58"/>
      <c r="D74" s="46"/>
      <c r="E74" s="54" t="s">
        <v>67</v>
      </c>
      <c r="F74" s="46"/>
      <c r="G74" s="54"/>
      <c r="H74" s="54" t="s">
        <v>67</v>
      </c>
      <c r="I74" s="54" t="s">
        <v>67</v>
      </c>
      <c r="J74" s="46"/>
      <c r="K74" s="47"/>
      <c r="L74" s="46"/>
      <c r="M74" s="46"/>
      <c r="N74" s="54" t="s">
        <v>67</v>
      </c>
      <c r="O74" s="46"/>
      <c r="P74" s="54" t="s">
        <v>67</v>
      </c>
      <c r="Q74" s="46"/>
      <c r="R74" s="46"/>
      <c r="S74" s="54" t="s">
        <v>67</v>
      </c>
      <c r="T74" s="46"/>
      <c r="U74" s="46"/>
      <c r="V74" s="46"/>
      <c r="W74" s="46"/>
      <c r="X74" s="46"/>
      <c r="Y74" s="47"/>
      <c r="Z74" s="46"/>
      <c r="AA74" s="54" t="s">
        <v>67</v>
      </c>
      <c r="AB74" s="46"/>
      <c r="AC74" s="54" t="s">
        <v>67</v>
      </c>
      <c r="AD74" s="54" t="s">
        <v>67</v>
      </c>
      <c r="AE74" s="46"/>
      <c r="AF74" s="46"/>
      <c r="AG74" s="46"/>
      <c r="AH74" s="46"/>
      <c r="AI74" s="46"/>
      <c r="AJ74" s="54" t="s">
        <v>67</v>
      </c>
      <c r="AK74" s="54" t="s">
        <v>67</v>
      </c>
      <c r="AL74" s="54">
        <f>+AL52+5/1440</f>
        <v>0.7138888888888888</v>
      </c>
      <c r="AM74" s="46"/>
      <c r="AN74" s="46"/>
      <c r="AO74" s="46"/>
      <c r="AP74" s="46"/>
      <c r="AQ74" s="46"/>
      <c r="AR74" s="54" t="s">
        <v>67</v>
      </c>
      <c r="AS74" s="46"/>
      <c r="AT74" s="54" t="s">
        <v>67</v>
      </c>
      <c r="AU74" s="46"/>
      <c r="AV74" s="50"/>
      <c r="AW74" s="54" t="s">
        <v>67</v>
      </c>
      <c r="AX74" s="54" t="s">
        <v>67</v>
      </c>
      <c r="AY74" s="53"/>
      <c r="AZ74" s="53"/>
      <c r="BA74" s="52">
        <f>BA52+5/1440</f>
        <v>0.5347222222222221</v>
      </c>
      <c r="BB74" s="53"/>
      <c r="BC74" s="54" t="s">
        <v>67</v>
      </c>
      <c r="BD74" s="53"/>
      <c r="BE74" s="53"/>
      <c r="BF74" s="54" t="s">
        <v>67</v>
      </c>
      <c r="BG74" s="55"/>
      <c r="BH74" s="54" t="s">
        <v>67</v>
      </c>
      <c r="BI74" s="54" t="s">
        <v>67</v>
      </c>
      <c r="BJ74" s="53"/>
      <c r="BK74" s="53"/>
      <c r="BL74" s="54" t="s">
        <v>67</v>
      </c>
      <c r="BM74" s="53"/>
      <c r="BN74" s="54" t="s">
        <v>67</v>
      </c>
      <c r="BO74" s="53"/>
      <c r="BP74" s="53"/>
      <c r="BQ74" s="54" t="s">
        <v>67</v>
      </c>
      <c r="BR74" s="55"/>
    </row>
    <row r="75" spans="2:80" x14ac:dyDescent="0.25">
      <c r="B75" s="3" t="s">
        <v>116</v>
      </c>
      <c r="C75" s="57"/>
      <c r="D75" s="10"/>
      <c r="E75" s="22" t="s">
        <v>67</v>
      </c>
      <c r="F75" s="10"/>
      <c r="G75" s="22"/>
      <c r="H75" s="22" t="s">
        <v>67</v>
      </c>
      <c r="I75" s="22" t="s">
        <v>67</v>
      </c>
      <c r="J75" s="10"/>
      <c r="K75" s="6"/>
      <c r="L75" s="10"/>
      <c r="M75" s="10"/>
      <c r="N75" s="22" t="s">
        <v>67</v>
      </c>
      <c r="O75" s="10"/>
      <c r="P75" s="22" t="s">
        <v>67</v>
      </c>
      <c r="Q75" s="10"/>
      <c r="R75" s="10"/>
      <c r="S75" s="22" t="s">
        <v>67</v>
      </c>
      <c r="T75" s="10"/>
      <c r="U75" s="10"/>
      <c r="V75" s="10"/>
      <c r="W75" s="10"/>
      <c r="X75" s="10"/>
      <c r="Y75" s="6"/>
      <c r="Z75" s="10"/>
      <c r="AA75" s="22" t="s">
        <v>67</v>
      </c>
      <c r="AB75" s="10"/>
      <c r="AC75" s="22" t="s">
        <v>67</v>
      </c>
      <c r="AD75" s="22" t="s">
        <v>67</v>
      </c>
      <c r="AE75" s="10"/>
      <c r="AF75" s="10"/>
      <c r="AG75" s="10"/>
      <c r="AH75" s="10"/>
      <c r="AI75" s="10"/>
      <c r="AJ75" s="22" t="s">
        <v>67</v>
      </c>
      <c r="AK75" s="22" t="s">
        <v>67</v>
      </c>
      <c r="AL75" s="22">
        <f>+AL74+1/1440</f>
        <v>0.71458333333333324</v>
      </c>
      <c r="AM75" s="10"/>
      <c r="AN75" s="10"/>
      <c r="AO75" s="10"/>
      <c r="AP75" s="10"/>
      <c r="AQ75" s="10"/>
      <c r="AR75" s="22" t="s">
        <v>67</v>
      </c>
      <c r="AS75" s="10"/>
      <c r="AT75" s="22" t="s">
        <v>67</v>
      </c>
      <c r="AU75" s="10"/>
      <c r="AV75" s="25"/>
      <c r="AW75" s="22" t="s">
        <v>67</v>
      </c>
      <c r="AX75" s="22" t="s">
        <v>67</v>
      </c>
      <c r="AY75" s="34"/>
      <c r="AZ75" s="34"/>
      <c r="BA75" s="11">
        <f>BA74+1/1440</f>
        <v>0.53541666666666654</v>
      </c>
      <c r="BB75" s="34"/>
      <c r="BC75" s="22" t="s">
        <v>67</v>
      </c>
      <c r="BD75" s="34"/>
      <c r="BE75" s="34"/>
      <c r="BF75" s="22" t="s">
        <v>67</v>
      </c>
      <c r="BG75" s="33"/>
      <c r="BH75" s="22" t="s">
        <v>67</v>
      </c>
      <c r="BI75" s="22" t="s">
        <v>67</v>
      </c>
      <c r="BJ75" s="34"/>
      <c r="BK75" s="34"/>
      <c r="BL75" s="22" t="s">
        <v>67</v>
      </c>
      <c r="BM75" s="34"/>
      <c r="BN75" s="22" t="s">
        <v>67</v>
      </c>
      <c r="BO75" s="34"/>
      <c r="BP75" s="34"/>
      <c r="BQ75" s="22" t="s">
        <v>67</v>
      </c>
      <c r="BR75" s="33"/>
    </row>
    <row r="76" spans="2:80" x14ac:dyDescent="0.25">
      <c r="B76" s="45" t="s">
        <v>24</v>
      </c>
      <c r="C76" s="58"/>
      <c r="D76" s="46"/>
      <c r="E76" s="54" t="s">
        <v>67</v>
      </c>
      <c r="F76" s="46"/>
      <c r="G76" s="54"/>
      <c r="H76" s="52">
        <f>H73+1/1440</f>
        <v>0.28439327485380111</v>
      </c>
      <c r="I76" s="52" t="s">
        <v>67</v>
      </c>
      <c r="J76" s="46"/>
      <c r="K76" s="47"/>
      <c r="L76" s="46"/>
      <c r="M76" s="46"/>
      <c r="N76" s="54" t="s">
        <v>67</v>
      </c>
      <c r="O76" s="46"/>
      <c r="P76" s="54" t="s">
        <v>67</v>
      </c>
      <c r="Q76" s="46"/>
      <c r="R76" s="46"/>
      <c r="S76" s="54" t="s">
        <v>67</v>
      </c>
      <c r="T76" s="46"/>
      <c r="U76" s="46"/>
      <c r="V76" s="46"/>
      <c r="W76" s="46"/>
      <c r="X76" s="46"/>
      <c r="Y76" s="47"/>
      <c r="Z76" s="46"/>
      <c r="AA76" s="54" t="s">
        <v>67</v>
      </c>
      <c r="AB76" s="46"/>
      <c r="AC76" s="54" t="s">
        <v>67</v>
      </c>
      <c r="AD76" s="54" t="s">
        <v>67</v>
      </c>
      <c r="AE76" s="46"/>
      <c r="AF76" s="46"/>
      <c r="AG76" s="46"/>
      <c r="AH76" s="46"/>
      <c r="AI76" s="46"/>
      <c r="AJ76" s="54" t="s">
        <v>67</v>
      </c>
      <c r="AK76" s="54" t="s">
        <v>67</v>
      </c>
      <c r="AL76" s="54">
        <f>+AL75+5/1440</f>
        <v>0.71805555555555545</v>
      </c>
      <c r="AM76" s="46"/>
      <c r="AN76" s="46"/>
      <c r="AO76" s="46"/>
      <c r="AP76" s="46"/>
      <c r="AQ76" s="46"/>
      <c r="AR76" s="54" t="s">
        <v>67</v>
      </c>
      <c r="AS76" s="46"/>
      <c r="AT76" s="54" t="s">
        <v>67</v>
      </c>
      <c r="AU76" s="46"/>
      <c r="AV76" s="50"/>
      <c r="AW76" s="54" t="s">
        <v>67</v>
      </c>
      <c r="AX76" s="54" t="s">
        <v>67</v>
      </c>
      <c r="AY76" s="53"/>
      <c r="AZ76" s="53"/>
      <c r="BA76" s="52" t="s">
        <v>67</v>
      </c>
      <c r="BB76" s="53"/>
      <c r="BC76" s="54" t="s">
        <v>67</v>
      </c>
      <c r="BD76" s="53"/>
      <c r="BE76" s="53"/>
      <c r="BF76" s="54" t="s">
        <v>67</v>
      </c>
      <c r="BG76" s="55"/>
      <c r="BH76" s="54" t="s">
        <v>67</v>
      </c>
      <c r="BI76" s="54" t="s">
        <v>67</v>
      </c>
      <c r="BJ76" s="53"/>
      <c r="BK76" s="53"/>
      <c r="BL76" s="54" t="s">
        <v>67</v>
      </c>
      <c r="BM76" s="53"/>
      <c r="BN76" s="54" t="s">
        <v>67</v>
      </c>
      <c r="BO76" s="53"/>
      <c r="BP76" s="53"/>
      <c r="BQ76" s="54" t="s">
        <v>67</v>
      </c>
      <c r="BR76" s="55"/>
    </row>
    <row r="77" spans="2:80" x14ac:dyDescent="0.25">
      <c r="B77" s="3" t="s">
        <v>122</v>
      </c>
      <c r="C77" s="57"/>
      <c r="D77" s="10"/>
      <c r="E77" s="22" t="s">
        <v>67</v>
      </c>
      <c r="F77" s="10"/>
      <c r="G77" s="22"/>
      <c r="H77" s="22" t="s">
        <v>67</v>
      </c>
      <c r="I77" s="22" t="s">
        <v>67</v>
      </c>
      <c r="J77" s="10"/>
      <c r="K77" s="6"/>
      <c r="L77" s="10"/>
      <c r="M77" s="10"/>
      <c r="N77" s="22" t="s">
        <v>67</v>
      </c>
      <c r="O77" s="10"/>
      <c r="P77" s="22" t="s">
        <v>67</v>
      </c>
      <c r="Q77" s="10"/>
      <c r="R77" s="10"/>
      <c r="S77" s="22" t="s">
        <v>67</v>
      </c>
      <c r="T77" s="10"/>
      <c r="U77" s="10"/>
      <c r="V77" s="10"/>
      <c r="W77" s="10"/>
      <c r="X77" s="10"/>
      <c r="Y77" s="6"/>
      <c r="Z77" s="10"/>
      <c r="AA77" s="22" t="s">
        <v>67</v>
      </c>
      <c r="AB77" s="10"/>
      <c r="AC77" s="22" t="s">
        <v>67</v>
      </c>
      <c r="AD77" s="22" t="s">
        <v>67</v>
      </c>
      <c r="AE77" s="10"/>
      <c r="AF77" s="10"/>
      <c r="AG77" s="10"/>
      <c r="AH77" s="10"/>
      <c r="AI77" s="10"/>
      <c r="AJ77" s="22" t="s">
        <v>67</v>
      </c>
      <c r="AK77" s="22" t="s">
        <v>67</v>
      </c>
      <c r="AL77" s="22">
        <f>+AL76+1/1440</f>
        <v>0.71874999999999989</v>
      </c>
      <c r="AM77" s="10"/>
      <c r="AN77" s="10"/>
      <c r="AO77" s="10"/>
      <c r="AP77" s="10"/>
      <c r="AQ77" s="10"/>
      <c r="AR77" s="22" t="s">
        <v>67</v>
      </c>
      <c r="AS77" s="10"/>
      <c r="AT77" s="22" t="s">
        <v>67</v>
      </c>
      <c r="AU77" s="10"/>
      <c r="AV77" s="25"/>
      <c r="AW77" s="22" t="s">
        <v>67</v>
      </c>
      <c r="AX77" s="22" t="s">
        <v>67</v>
      </c>
      <c r="AY77" s="34"/>
      <c r="AZ77" s="34"/>
      <c r="BA77" s="11" t="s">
        <v>67</v>
      </c>
      <c r="BB77" s="34"/>
      <c r="BC77" s="22" t="s">
        <v>67</v>
      </c>
      <c r="BD77" s="34"/>
      <c r="BE77" s="34"/>
      <c r="BF77" s="22" t="s">
        <v>67</v>
      </c>
      <c r="BG77" s="33"/>
      <c r="BH77" s="22" t="s">
        <v>67</v>
      </c>
      <c r="BI77" s="22" t="s">
        <v>67</v>
      </c>
      <c r="BJ77" s="34"/>
      <c r="BK77" s="34"/>
      <c r="BL77" s="22" t="s">
        <v>67</v>
      </c>
      <c r="BM77" s="34"/>
      <c r="BN77" s="22" t="s">
        <v>67</v>
      </c>
      <c r="BO77" s="34"/>
      <c r="BP77" s="34"/>
      <c r="BQ77" s="22" t="s">
        <v>67</v>
      </c>
      <c r="BR77" s="33"/>
    </row>
    <row r="78" spans="2:80" x14ac:dyDescent="0.25">
      <c r="B78" s="45" t="s">
        <v>117</v>
      </c>
      <c r="C78" s="58"/>
      <c r="D78" s="46"/>
      <c r="E78" s="54" t="s">
        <v>67</v>
      </c>
      <c r="F78" s="46"/>
      <c r="G78" s="54"/>
      <c r="H78" s="54" t="s">
        <v>67</v>
      </c>
      <c r="I78" s="54" t="s">
        <v>67</v>
      </c>
      <c r="J78" s="46"/>
      <c r="K78" s="47"/>
      <c r="L78" s="46"/>
      <c r="M78" s="46"/>
      <c r="N78" s="54" t="s">
        <v>67</v>
      </c>
      <c r="O78" s="46"/>
      <c r="P78" s="54" t="s">
        <v>67</v>
      </c>
      <c r="Q78" s="46"/>
      <c r="R78" s="46"/>
      <c r="S78" s="54" t="s">
        <v>67</v>
      </c>
      <c r="T78" s="46"/>
      <c r="U78" s="46"/>
      <c r="V78" s="46"/>
      <c r="W78" s="46"/>
      <c r="X78" s="46"/>
      <c r="Y78" s="47"/>
      <c r="Z78" s="46"/>
      <c r="AA78" s="54" t="s">
        <v>67</v>
      </c>
      <c r="AB78" s="46"/>
      <c r="AC78" s="54" t="s">
        <v>67</v>
      </c>
      <c r="AD78" s="54" t="s">
        <v>67</v>
      </c>
      <c r="AE78" s="46"/>
      <c r="AF78" s="46"/>
      <c r="AG78" s="46"/>
      <c r="AH78" s="46"/>
      <c r="AI78" s="46"/>
      <c r="AJ78" s="54" t="s">
        <v>67</v>
      </c>
      <c r="AK78" s="54" t="s">
        <v>67</v>
      </c>
      <c r="AL78" s="54" t="s">
        <v>67</v>
      </c>
      <c r="AM78" s="46"/>
      <c r="AN78" s="46"/>
      <c r="AO78" s="46"/>
      <c r="AP78" s="46"/>
      <c r="AQ78" s="46"/>
      <c r="AR78" s="54" t="s">
        <v>67</v>
      </c>
      <c r="AS78" s="46"/>
      <c r="AT78" s="54" t="s">
        <v>67</v>
      </c>
      <c r="AU78" s="46"/>
      <c r="AV78" s="50"/>
      <c r="AW78" s="54" t="s">
        <v>67</v>
      </c>
      <c r="AX78" s="54" t="s">
        <v>67</v>
      </c>
      <c r="AY78" s="53"/>
      <c r="AZ78" s="53"/>
      <c r="BA78" s="52">
        <f>BA75+2/1440</f>
        <v>0.53680555555555542</v>
      </c>
      <c r="BB78" s="53"/>
      <c r="BC78" s="54" t="s">
        <v>67</v>
      </c>
      <c r="BD78" s="53"/>
      <c r="BE78" s="53"/>
      <c r="BF78" s="54" t="s">
        <v>67</v>
      </c>
      <c r="BG78" s="55"/>
      <c r="BH78" s="54" t="s">
        <v>67</v>
      </c>
      <c r="BI78" s="54" t="s">
        <v>67</v>
      </c>
      <c r="BJ78" s="53"/>
      <c r="BK78" s="53"/>
      <c r="BL78" s="54" t="s">
        <v>67</v>
      </c>
      <c r="BM78" s="53"/>
      <c r="BN78" s="54" t="s">
        <v>67</v>
      </c>
      <c r="BO78" s="53"/>
      <c r="BP78" s="53"/>
      <c r="BQ78" s="54" t="s">
        <v>67</v>
      </c>
      <c r="BR78" s="55"/>
    </row>
    <row r="79" spans="2:80" x14ac:dyDescent="0.25">
      <c r="B79" s="3" t="s">
        <v>118</v>
      </c>
      <c r="C79" s="57"/>
      <c r="D79" s="10"/>
      <c r="E79" s="22" t="s">
        <v>67</v>
      </c>
      <c r="F79" s="10"/>
      <c r="G79" s="22"/>
      <c r="H79" s="22" t="s">
        <v>67</v>
      </c>
      <c r="I79" s="22" t="s">
        <v>67</v>
      </c>
      <c r="J79" s="10"/>
      <c r="K79" s="6"/>
      <c r="L79" s="10"/>
      <c r="M79" s="10"/>
      <c r="N79" s="22" t="s">
        <v>67</v>
      </c>
      <c r="O79" s="10"/>
      <c r="P79" s="22" t="s">
        <v>67</v>
      </c>
      <c r="Q79" s="10"/>
      <c r="R79" s="10"/>
      <c r="S79" s="22" t="s">
        <v>67</v>
      </c>
      <c r="T79" s="10"/>
      <c r="U79" s="10"/>
      <c r="V79" s="10"/>
      <c r="W79" s="10"/>
      <c r="X79" s="10"/>
      <c r="Y79" s="6"/>
      <c r="Z79" s="10"/>
      <c r="AA79" s="22" t="s">
        <v>67</v>
      </c>
      <c r="AB79" s="10"/>
      <c r="AC79" s="22" t="s">
        <v>67</v>
      </c>
      <c r="AD79" s="22" t="s">
        <v>67</v>
      </c>
      <c r="AE79" s="10"/>
      <c r="AF79" s="10"/>
      <c r="AG79" s="10"/>
      <c r="AH79" s="10"/>
      <c r="AI79" s="10"/>
      <c r="AJ79" s="22" t="s">
        <v>67</v>
      </c>
      <c r="AK79" s="22" t="s">
        <v>67</v>
      </c>
      <c r="AL79" s="22">
        <f>AL80+2/1440</f>
        <v>0.72083333333333321</v>
      </c>
      <c r="AM79" s="10"/>
      <c r="AN79" s="10"/>
      <c r="AO79" s="10"/>
      <c r="AP79" s="10"/>
      <c r="AQ79" s="10"/>
      <c r="AR79" s="22" t="s">
        <v>67</v>
      </c>
      <c r="AS79" s="10"/>
      <c r="AT79" s="22" t="s">
        <v>67</v>
      </c>
      <c r="AU79" s="10"/>
      <c r="AV79" s="25"/>
      <c r="AW79" s="22" t="s">
        <v>67</v>
      </c>
      <c r="AX79" s="22" t="s">
        <v>67</v>
      </c>
      <c r="AY79" s="34"/>
      <c r="AZ79" s="34"/>
      <c r="BA79" s="11">
        <f>BA78+2/1440</f>
        <v>0.53819444444444431</v>
      </c>
      <c r="BB79" s="34"/>
      <c r="BC79" s="22" t="s">
        <v>67</v>
      </c>
      <c r="BD79" s="34"/>
      <c r="BE79" s="34"/>
      <c r="BF79" s="22" t="s">
        <v>67</v>
      </c>
      <c r="BG79" s="33"/>
      <c r="BH79" s="22" t="s">
        <v>67</v>
      </c>
      <c r="BI79" s="22" t="s">
        <v>67</v>
      </c>
      <c r="BJ79" s="34"/>
      <c r="BK79" s="34"/>
      <c r="BL79" s="22" t="s">
        <v>67</v>
      </c>
      <c r="BM79" s="34"/>
      <c r="BN79" s="22" t="s">
        <v>67</v>
      </c>
      <c r="BO79" s="34"/>
      <c r="BP79" s="34"/>
      <c r="BQ79" s="22" t="s">
        <v>67</v>
      </c>
      <c r="BR79" s="33"/>
    </row>
    <row r="80" spans="2:80" x14ac:dyDescent="0.25">
      <c r="B80" s="45" t="s">
        <v>119</v>
      </c>
      <c r="C80" s="58"/>
      <c r="D80" s="46"/>
      <c r="E80" s="54" t="s">
        <v>67</v>
      </c>
      <c r="F80" s="46"/>
      <c r="G80" s="54"/>
      <c r="H80" s="54" t="s">
        <v>67</v>
      </c>
      <c r="I80" s="54" t="s">
        <v>67</v>
      </c>
      <c r="J80" s="46"/>
      <c r="K80" s="47"/>
      <c r="L80" s="46"/>
      <c r="M80" s="46"/>
      <c r="N80" s="54" t="s">
        <v>67</v>
      </c>
      <c r="O80" s="46"/>
      <c r="P80" s="54" t="s">
        <v>67</v>
      </c>
      <c r="Q80" s="46"/>
      <c r="R80" s="46"/>
      <c r="S80" s="54" t="s">
        <v>67</v>
      </c>
      <c r="T80" s="46"/>
      <c r="U80" s="46"/>
      <c r="V80" s="46"/>
      <c r="W80" s="46"/>
      <c r="X80" s="46"/>
      <c r="Y80" s="47"/>
      <c r="Z80" s="46"/>
      <c r="AA80" s="54" t="s">
        <v>67</v>
      </c>
      <c r="AB80" s="46"/>
      <c r="AC80" s="54" t="s">
        <v>67</v>
      </c>
      <c r="AD80" s="54" t="s">
        <v>67</v>
      </c>
      <c r="AE80" s="46"/>
      <c r="AF80" s="46"/>
      <c r="AG80" s="46"/>
      <c r="AH80" s="46"/>
      <c r="AI80" s="46"/>
      <c r="AJ80" s="54" t="s">
        <v>67</v>
      </c>
      <c r="AK80" s="54" t="s">
        <v>67</v>
      </c>
      <c r="AL80" s="54">
        <f>AL77+1/1440</f>
        <v>0.71944444444444433</v>
      </c>
      <c r="AM80" s="46"/>
      <c r="AN80" s="46"/>
      <c r="AO80" s="46"/>
      <c r="AP80" s="46"/>
      <c r="AQ80" s="46"/>
      <c r="AR80" s="54" t="s">
        <v>67</v>
      </c>
      <c r="AS80" s="46"/>
      <c r="AT80" s="54" t="s">
        <v>67</v>
      </c>
      <c r="AU80" s="46"/>
      <c r="AV80" s="50"/>
      <c r="AW80" s="54" t="s">
        <v>67</v>
      </c>
      <c r="AX80" s="54" t="s">
        <v>67</v>
      </c>
      <c r="AY80" s="53"/>
      <c r="AZ80" s="53"/>
      <c r="BA80" s="52">
        <f>BA79+2/1440</f>
        <v>0.53958333333333319</v>
      </c>
      <c r="BB80" s="53"/>
      <c r="BC80" s="54" t="s">
        <v>67</v>
      </c>
      <c r="BD80" s="53"/>
      <c r="BE80" s="53"/>
      <c r="BF80" s="54" t="s">
        <v>67</v>
      </c>
      <c r="BG80" s="55"/>
      <c r="BH80" s="54" t="s">
        <v>67</v>
      </c>
      <c r="BI80" s="54" t="s">
        <v>67</v>
      </c>
      <c r="BJ80" s="53"/>
      <c r="BK80" s="53"/>
      <c r="BL80" s="54" t="s">
        <v>67</v>
      </c>
      <c r="BM80" s="53"/>
      <c r="BN80" s="54" t="s">
        <v>67</v>
      </c>
      <c r="BO80" s="53"/>
      <c r="BP80" s="53"/>
      <c r="BQ80" s="54" t="s">
        <v>67</v>
      </c>
      <c r="BR80" s="55"/>
    </row>
    <row r="81" spans="1:70" x14ac:dyDescent="0.25">
      <c r="B81" s="3" t="s">
        <v>120</v>
      </c>
      <c r="C81" s="57"/>
      <c r="D81" s="10"/>
      <c r="E81" s="22" t="s">
        <v>67</v>
      </c>
      <c r="F81" s="10"/>
      <c r="G81" s="22"/>
      <c r="H81" s="22" t="s">
        <v>67</v>
      </c>
      <c r="I81" s="22" t="s">
        <v>67</v>
      </c>
      <c r="J81" s="10"/>
      <c r="K81" s="6"/>
      <c r="L81" s="10"/>
      <c r="M81" s="10"/>
      <c r="N81" s="22" t="s">
        <v>67</v>
      </c>
      <c r="O81" s="10"/>
      <c r="P81" s="22" t="s">
        <v>67</v>
      </c>
      <c r="Q81" s="10"/>
      <c r="R81" s="10"/>
      <c r="S81" s="22" t="s">
        <v>67</v>
      </c>
      <c r="T81" s="10"/>
      <c r="U81" s="10"/>
      <c r="V81" s="10"/>
      <c r="W81" s="10"/>
      <c r="X81" s="10"/>
      <c r="Y81" s="6"/>
      <c r="Z81" s="10"/>
      <c r="AA81" s="22" t="s">
        <v>67</v>
      </c>
      <c r="AB81" s="10"/>
      <c r="AC81" s="22" t="s">
        <v>67</v>
      </c>
      <c r="AD81" s="22" t="s">
        <v>67</v>
      </c>
      <c r="AE81" s="10"/>
      <c r="AF81" s="10"/>
      <c r="AG81" s="10"/>
      <c r="AH81" s="10"/>
      <c r="AI81" s="10"/>
      <c r="AJ81" s="22" t="s">
        <v>67</v>
      </c>
      <c r="AK81" s="22" t="s">
        <v>67</v>
      </c>
      <c r="AL81" s="22" t="s">
        <v>67</v>
      </c>
      <c r="AM81" s="10"/>
      <c r="AN81" s="10"/>
      <c r="AO81" s="10"/>
      <c r="AP81" s="10"/>
      <c r="AQ81" s="10"/>
      <c r="AR81" s="22" t="s">
        <v>67</v>
      </c>
      <c r="AS81" s="10"/>
      <c r="AT81" s="22" t="s">
        <v>67</v>
      </c>
      <c r="AU81" s="10"/>
      <c r="AV81" s="25"/>
      <c r="AW81" s="22" t="s">
        <v>67</v>
      </c>
      <c r="AX81" s="22" t="s">
        <v>67</v>
      </c>
      <c r="AY81" s="34"/>
      <c r="AZ81" s="34"/>
      <c r="BA81" s="11">
        <f>BA80+1/1440</f>
        <v>0.54027777777777763</v>
      </c>
      <c r="BB81" s="34"/>
      <c r="BC81" s="22" t="s">
        <v>67</v>
      </c>
      <c r="BD81" s="34"/>
      <c r="BE81" s="34"/>
      <c r="BF81" s="22" t="s">
        <v>67</v>
      </c>
      <c r="BG81" s="33"/>
      <c r="BH81" s="22" t="s">
        <v>67</v>
      </c>
      <c r="BI81" s="22" t="s">
        <v>67</v>
      </c>
      <c r="BJ81" s="34"/>
      <c r="BK81" s="34"/>
      <c r="BL81" s="22" t="s">
        <v>67</v>
      </c>
      <c r="BM81" s="34"/>
      <c r="BN81" s="22" t="s">
        <v>67</v>
      </c>
      <c r="BO81" s="34"/>
      <c r="BP81" s="34"/>
      <c r="BQ81" s="22" t="s">
        <v>67</v>
      </c>
      <c r="BR81" s="33"/>
    </row>
    <row r="82" spans="1:70" x14ac:dyDescent="0.25">
      <c r="B82" s="45" t="s">
        <v>121</v>
      </c>
      <c r="C82" s="58"/>
      <c r="D82" s="46"/>
      <c r="E82" s="54" t="s">
        <v>67</v>
      </c>
      <c r="F82" s="46"/>
      <c r="G82" s="54"/>
      <c r="H82" s="54" t="s">
        <v>67</v>
      </c>
      <c r="I82" s="54" t="s">
        <v>67</v>
      </c>
      <c r="J82" s="46"/>
      <c r="K82" s="47"/>
      <c r="L82" s="46"/>
      <c r="M82" s="46"/>
      <c r="N82" s="54" t="s">
        <v>67</v>
      </c>
      <c r="O82" s="46"/>
      <c r="P82" s="54" t="s">
        <v>67</v>
      </c>
      <c r="Q82" s="46"/>
      <c r="R82" s="46"/>
      <c r="S82" s="54" t="s">
        <v>67</v>
      </c>
      <c r="T82" s="46"/>
      <c r="U82" s="46"/>
      <c r="V82" s="46"/>
      <c r="W82" s="46"/>
      <c r="X82" s="46"/>
      <c r="Y82" s="47"/>
      <c r="Z82" s="46"/>
      <c r="AA82" s="54" t="s">
        <v>67</v>
      </c>
      <c r="AB82" s="46"/>
      <c r="AC82" s="54" t="s">
        <v>67</v>
      </c>
      <c r="AD82" s="54" t="s">
        <v>67</v>
      </c>
      <c r="AE82" s="46"/>
      <c r="AF82" s="46"/>
      <c r="AG82" s="46"/>
      <c r="AH82" s="46"/>
      <c r="AI82" s="46"/>
      <c r="AJ82" s="54" t="s">
        <v>67</v>
      </c>
      <c r="AK82" s="54" t="s">
        <v>67</v>
      </c>
      <c r="AL82" s="54" t="s">
        <v>67</v>
      </c>
      <c r="AM82" s="46"/>
      <c r="AN82" s="46"/>
      <c r="AO82" s="46"/>
      <c r="AP82" s="46"/>
      <c r="AQ82" s="46"/>
      <c r="AR82" s="54" t="s">
        <v>67</v>
      </c>
      <c r="AS82" s="46"/>
      <c r="AT82" s="54" t="s">
        <v>67</v>
      </c>
      <c r="AU82" s="46"/>
      <c r="AV82" s="50"/>
      <c r="AW82" s="54" t="s">
        <v>67</v>
      </c>
      <c r="AX82" s="54" t="s">
        <v>67</v>
      </c>
      <c r="AY82" s="53"/>
      <c r="AZ82" s="53"/>
      <c r="BA82" s="52">
        <f>BA81+1/1440</f>
        <v>0.54097222222222208</v>
      </c>
      <c r="BB82" s="53"/>
      <c r="BC82" s="54" t="s">
        <v>67</v>
      </c>
      <c r="BD82" s="53"/>
      <c r="BE82" s="53"/>
      <c r="BF82" s="54" t="s">
        <v>67</v>
      </c>
      <c r="BG82" s="55"/>
      <c r="BH82" s="54" t="s">
        <v>67</v>
      </c>
      <c r="BI82" s="54" t="s">
        <v>67</v>
      </c>
      <c r="BJ82" s="53"/>
      <c r="BK82" s="53"/>
      <c r="BL82" s="54" t="s">
        <v>67</v>
      </c>
      <c r="BM82" s="53"/>
      <c r="BN82" s="54" t="s">
        <v>67</v>
      </c>
      <c r="BO82" s="53"/>
      <c r="BP82" s="53"/>
      <c r="BQ82" s="54" t="s">
        <v>67</v>
      </c>
      <c r="BR82" s="55"/>
    </row>
    <row r="83" spans="1:70" x14ac:dyDescent="0.25">
      <c r="B83" s="3" t="s">
        <v>123</v>
      </c>
      <c r="C83" s="57"/>
      <c r="D83" s="10"/>
      <c r="E83" s="22" t="s">
        <v>67</v>
      </c>
      <c r="F83" s="10"/>
      <c r="G83" s="22"/>
      <c r="H83" s="22" t="s">
        <v>67</v>
      </c>
      <c r="I83" s="22" t="s">
        <v>67</v>
      </c>
      <c r="J83" s="10"/>
      <c r="K83" s="6"/>
      <c r="L83" s="10"/>
      <c r="M83" s="10"/>
      <c r="N83" s="22" t="s">
        <v>67</v>
      </c>
      <c r="O83" s="10"/>
      <c r="P83" s="22" t="s">
        <v>67</v>
      </c>
      <c r="Q83" s="10"/>
      <c r="R83" s="10"/>
      <c r="S83" s="22" t="s">
        <v>67</v>
      </c>
      <c r="T83" s="10"/>
      <c r="U83" s="10"/>
      <c r="V83" s="10"/>
      <c r="W83" s="10"/>
      <c r="X83" s="10"/>
      <c r="Y83" s="6"/>
      <c r="Z83" s="10"/>
      <c r="AA83" s="22" t="s">
        <v>67</v>
      </c>
      <c r="AB83" s="10"/>
      <c r="AC83" s="22" t="s">
        <v>67</v>
      </c>
      <c r="AD83" s="22" t="s">
        <v>67</v>
      </c>
      <c r="AE83" s="10"/>
      <c r="AF83" s="10"/>
      <c r="AG83" s="10"/>
      <c r="AH83" s="10"/>
      <c r="AI83" s="10"/>
      <c r="AJ83" s="22" t="s">
        <v>67</v>
      </c>
      <c r="AK83" s="22" t="s">
        <v>67</v>
      </c>
      <c r="AL83" s="22">
        <f>AL79+2/1440</f>
        <v>0.7222222222222221</v>
      </c>
      <c r="AM83" s="10"/>
      <c r="AN83" s="10"/>
      <c r="AO83" s="10"/>
      <c r="AP83" s="10"/>
      <c r="AQ83" s="10"/>
      <c r="AR83" s="22" t="s">
        <v>67</v>
      </c>
      <c r="AS83" s="10"/>
      <c r="AT83" s="22" t="s">
        <v>67</v>
      </c>
      <c r="AU83" s="10"/>
      <c r="AV83" s="25"/>
      <c r="AW83" s="22" t="s">
        <v>67</v>
      </c>
      <c r="AX83" s="22" t="s">
        <v>67</v>
      </c>
      <c r="AY83" s="34"/>
      <c r="AZ83" s="34"/>
      <c r="BA83" s="22" t="s">
        <v>67</v>
      </c>
      <c r="BB83" s="34"/>
      <c r="BC83" s="22" t="s">
        <v>67</v>
      </c>
      <c r="BD83" s="34"/>
      <c r="BE83" s="34"/>
      <c r="BF83" s="22" t="s">
        <v>67</v>
      </c>
      <c r="BG83" s="33"/>
      <c r="BH83" s="22" t="s">
        <v>67</v>
      </c>
      <c r="BI83" s="22" t="s">
        <v>67</v>
      </c>
      <c r="BJ83" s="34"/>
      <c r="BK83" s="34"/>
      <c r="BL83" s="22" t="s">
        <v>67</v>
      </c>
      <c r="BM83" s="34"/>
      <c r="BN83" s="22" t="s">
        <v>67</v>
      </c>
      <c r="BO83" s="34"/>
      <c r="BP83" s="34"/>
      <c r="BQ83" s="22" t="s">
        <v>67</v>
      </c>
      <c r="BR83" s="33"/>
    </row>
    <row r="84" spans="1:70" x14ac:dyDescent="0.25">
      <c r="B84" s="45" t="s">
        <v>124</v>
      </c>
      <c r="C84" s="58"/>
      <c r="D84" s="46"/>
      <c r="E84" s="54" t="s">
        <v>67</v>
      </c>
      <c r="F84" s="46"/>
      <c r="G84" s="54"/>
      <c r="H84" s="54" t="s">
        <v>67</v>
      </c>
      <c r="I84" s="54" t="s">
        <v>67</v>
      </c>
      <c r="J84" s="46"/>
      <c r="K84" s="47"/>
      <c r="L84" s="46"/>
      <c r="M84" s="46"/>
      <c r="N84" s="54" t="s">
        <v>67</v>
      </c>
      <c r="O84" s="46"/>
      <c r="P84" s="54" t="s">
        <v>67</v>
      </c>
      <c r="Q84" s="46"/>
      <c r="R84" s="46"/>
      <c r="S84" s="54" t="s">
        <v>67</v>
      </c>
      <c r="T84" s="46"/>
      <c r="U84" s="46"/>
      <c r="V84" s="46"/>
      <c r="W84" s="46"/>
      <c r="X84" s="46"/>
      <c r="Y84" s="47"/>
      <c r="Z84" s="46"/>
      <c r="AA84" s="54" t="s">
        <v>67</v>
      </c>
      <c r="AB84" s="46"/>
      <c r="AC84" s="54" t="s">
        <v>67</v>
      </c>
      <c r="AD84" s="54" t="s">
        <v>67</v>
      </c>
      <c r="AE84" s="46"/>
      <c r="AF84" s="46"/>
      <c r="AG84" s="46"/>
      <c r="AH84" s="46"/>
      <c r="AI84" s="46"/>
      <c r="AJ84" s="54" t="s">
        <v>67</v>
      </c>
      <c r="AK84" s="54" t="s">
        <v>67</v>
      </c>
      <c r="AL84" s="54">
        <f>+AL83+5/1440</f>
        <v>0.72569444444444431</v>
      </c>
      <c r="AM84" s="46"/>
      <c r="AN84" s="46"/>
      <c r="AO84" s="46"/>
      <c r="AP84" s="46"/>
      <c r="AQ84" s="46"/>
      <c r="AR84" s="54" t="s">
        <v>67</v>
      </c>
      <c r="AS84" s="46"/>
      <c r="AT84" s="54" t="s">
        <v>67</v>
      </c>
      <c r="AU84" s="46"/>
      <c r="AV84" s="50"/>
      <c r="AW84" s="54" t="s">
        <v>67</v>
      </c>
      <c r="AX84" s="54" t="s">
        <v>67</v>
      </c>
      <c r="AY84" s="53"/>
      <c r="AZ84" s="53"/>
      <c r="BA84" s="54" t="s">
        <v>67</v>
      </c>
      <c r="BB84" s="53"/>
      <c r="BC84" s="54" t="s">
        <v>67</v>
      </c>
      <c r="BD84" s="53"/>
      <c r="BE84" s="53"/>
      <c r="BF84" s="54" t="s">
        <v>67</v>
      </c>
      <c r="BG84" s="55"/>
      <c r="BH84" s="54" t="s">
        <v>67</v>
      </c>
      <c r="BI84" s="54" t="s">
        <v>67</v>
      </c>
      <c r="BJ84" s="53"/>
      <c r="BK84" s="53"/>
      <c r="BL84" s="54" t="s">
        <v>67</v>
      </c>
      <c r="BM84" s="53"/>
      <c r="BN84" s="54" t="s">
        <v>67</v>
      </c>
      <c r="BO84" s="53"/>
      <c r="BP84" s="53"/>
      <c r="BQ84" s="54" t="s">
        <v>67</v>
      </c>
      <c r="BR84" s="55"/>
    </row>
    <row r="85" spans="1:70" x14ac:dyDescent="0.25">
      <c r="B85" s="3" t="s">
        <v>125</v>
      </c>
      <c r="C85" s="57"/>
      <c r="D85" s="10"/>
      <c r="E85" s="22" t="s">
        <v>67</v>
      </c>
      <c r="F85" s="10"/>
      <c r="G85" s="22"/>
      <c r="H85" s="22" t="s">
        <v>67</v>
      </c>
      <c r="I85" s="22" t="s">
        <v>67</v>
      </c>
      <c r="J85" s="10"/>
      <c r="K85" s="6"/>
      <c r="L85" s="10"/>
      <c r="M85" s="10"/>
      <c r="N85" s="22" t="s">
        <v>67</v>
      </c>
      <c r="O85" s="10"/>
      <c r="P85" s="22" t="s">
        <v>67</v>
      </c>
      <c r="Q85" s="10"/>
      <c r="R85" s="10"/>
      <c r="S85" s="22" t="s">
        <v>67</v>
      </c>
      <c r="T85" s="10"/>
      <c r="U85" s="10"/>
      <c r="V85" s="10"/>
      <c r="W85" s="10"/>
      <c r="X85" s="10"/>
      <c r="Y85" s="6"/>
      <c r="Z85" s="10"/>
      <c r="AA85" s="22" t="s">
        <v>67</v>
      </c>
      <c r="AB85" s="10"/>
      <c r="AC85" s="22" t="s">
        <v>67</v>
      </c>
      <c r="AD85" s="22" t="s">
        <v>67</v>
      </c>
      <c r="AE85" s="10"/>
      <c r="AF85" s="10"/>
      <c r="AG85" s="10"/>
      <c r="AH85" s="10"/>
      <c r="AI85" s="10"/>
      <c r="AJ85" s="22" t="s">
        <v>67</v>
      </c>
      <c r="AK85" s="22" t="s">
        <v>67</v>
      </c>
      <c r="AL85" s="22">
        <f>+AL84+2/1440</f>
        <v>0.72708333333333319</v>
      </c>
      <c r="AM85" s="10"/>
      <c r="AN85" s="10"/>
      <c r="AO85" s="10"/>
      <c r="AP85" s="10"/>
      <c r="AQ85" s="10"/>
      <c r="AR85" s="22" t="s">
        <v>67</v>
      </c>
      <c r="AS85" s="10"/>
      <c r="AT85" s="22" t="s">
        <v>67</v>
      </c>
      <c r="AU85" s="10"/>
      <c r="AV85" s="25"/>
      <c r="AW85" s="22" t="s">
        <v>67</v>
      </c>
      <c r="AX85" s="22" t="s">
        <v>67</v>
      </c>
      <c r="AY85" s="34"/>
      <c r="AZ85" s="34"/>
      <c r="BA85" s="22" t="s">
        <v>67</v>
      </c>
      <c r="BB85" s="34"/>
      <c r="BC85" s="22" t="s">
        <v>67</v>
      </c>
      <c r="BD85" s="34"/>
      <c r="BE85" s="34"/>
      <c r="BF85" s="22" t="s">
        <v>67</v>
      </c>
      <c r="BG85" s="33"/>
      <c r="BH85" s="22" t="s">
        <v>67</v>
      </c>
      <c r="BI85" s="22" t="s">
        <v>67</v>
      </c>
      <c r="BJ85" s="34"/>
      <c r="BK85" s="34"/>
      <c r="BL85" s="22" t="s">
        <v>67</v>
      </c>
      <c r="BM85" s="34"/>
      <c r="BN85" s="22" t="s">
        <v>67</v>
      </c>
      <c r="BO85" s="34"/>
      <c r="BP85" s="34"/>
      <c r="BQ85" s="22" t="s">
        <v>67</v>
      </c>
      <c r="BR85" s="33"/>
    </row>
    <row r="86" spans="1:70" x14ac:dyDescent="0.25">
      <c r="B86" s="45" t="s">
        <v>126</v>
      </c>
      <c r="C86" s="58"/>
      <c r="D86" s="46"/>
      <c r="E86" s="54" t="s">
        <v>67</v>
      </c>
      <c r="F86" s="46"/>
      <c r="G86" s="54"/>
      <c r="H86" s="54" t="s">
        <v>67</v>
      </c>
      <c r="I86" s="54" t="s">
        <v>67</v>
      </c>
      <c r="J86" s="46"/>
      <c r="K86" s="47"/>
      <c r="L86" s="46"/>
      <c r="M86" s="46"/>
      <c r="N86" s="54" t="s">
        <v>67</v>
      </c>
      <c r="O86" s="46"/>
      <c r="P86" s="54" t="s">
        <v>67</v>
      </c>
      <c r="Q86" s="46"/>
      <c r="R86" s="46"/>
      <c r="S86" s="54" t="s">
        <v>67</v>
      </c>
      <c r="T86" s="46"/>
      <c r="U86" s="46"/>
      <c r="V86" s="46"/>
      <c r="W86" s="46"/>
      <c r="X86" s="46"/>
      <c r="Y86" s="47"/>
      <c r="Z86" s="46"/>
      <c r="AA86" s="54" t="s">
        <v>67</v>
      </c>
      <c r="AB86" s="46"/>
      <c r="AC86" s="54" t="s">
        <v>67</v>
      </c>
      <c r="AD86" s="54" t="s">
        <v>67</v>
      </c>
      <c r="AE86" s="46"/>
      <c r="AF86" s="46"/>
      <c r="AG86" s="46"/>
      <c r="AH86" s="46"/>
      <c r="AI86" s="46"/>
      <c r="AJ86" s="54" t="s">
        <v>67</v>
      </c>
      <c r="AK86" s="54" t="s">
        <v>67</v>
      </c>
      <c r="AL86" s="54">
        <f>AL85+2/1440</f>
        <v>0.72847222222222208</v>
      </c>
      <c r="AM86" s="46"/>
      <c r="AN86" s="46"/>
      <c r="AO86" s="46"/>
      <c r="AP86" s="46"/>
      <c r="AQ86" s="46"/>
      <c r="AR86" s="54" t="s">
        <v>67</v>
      </c>
      <c r="AS86" s="46"/>
      <c r="AT86" s="54" t="s">
        <v>67</v>
      </c>
      <c r="AU86" s="46"/>
      <c r="AV86" s="50"/>
      <c r="AW86" s="54" t="s">
        <v>67</v>
      </c>
      <c r="AX86" s="54" t="s">
        <v>67</v>
      </c>
      <c r="AY86" s="53"/>
      <c r="AZ86" s="53"/>
      <c r="BA86" s="54" t="s">
        <v>67</v>
      </c>
      <c r="BB86" s="53"/>
      <c r="BC86" s="54" t="s">
        <v>67</v>
      </c>
      <c r="BD86" s="53"/>
      <c r="BE86" s="53"/>
      <c r="BF86" s="54" t="s">
        <v>67</v>
      </c>
      <c r="BG86" s="55"/>
      <c r="BH86" s="54" t="s">
        <v>67</v>
      </c>
      <c r="BI86" s="54" t="s">
        <v>67</v>
      </c>
      <c r="BJ86" s="53"/>
      <c r="BK86" s="53"/>
      <c r="BL86" s="54" t="s">
        <v>67</v>
      </c>
      <c r="BM86" s="53"/>
      <c r="BN86" s="54" t="s">
        <v>67</v>
      </c>
      <c r="BO86" s="53"/>
      <c r="BP86" s="53"/>
      <c r="BQ86" s="54" t="s">
        <v>67</v>
      </c>
      <c r="BR86" s="55"/>
    </row>
    <row r="87" spans="1:70" x14ac:dyDescent="0.25">
      <c r="B87" s="3" t="s">
        <v>127</v>
      </c>
      <c r="C87" s="57"/>
      <c r="D87" s="10"/>
      <c r="E87" s="22" t="s">
        <v>67</v>
      </c>
      <c r="F87" s="10"/>
      <c r="G87" s="22"/>
      <c r="H87" s="22" t="s">
        <v>67</v>
      </c>
      <c r="I87" s="22" t="s">
        <v>67</v>
      </c>
      <c r="J87" s="10"/>
      <c r="K87" s="6"/>
      <c r="L87" s="10"/>
      <c r="M87" s="10"/>
      <c r="N87" s="22" t="s">
        <v>67</v>
      </c>
      <c r="O87" s="10"/>
      <c r="P87" s="22" t="s">
        <v>67</v>
      </c>
      <c r="Q87" s="10"/>
      <c r="R87" s="10"/>
      <c r="S87" s="22" t="s">
        <v>67</v>
      </c>
      <c r="T87" s="10"/>
      <c r="U87" s="10"/>
      <c r="V87" s="10"/>
      <c r="W87" s="10"/>
      <c r="X87" s="10"/>
      <c r="Y87" s="6"/>
      <c r="Z87" s="10"/>
      <c r="AA87" s="22" t="s">
        <v>67</v>
      </c>
      <c r="AB87" s="10"/>
      <c r="AC87" s="22" t="s">
        <v>67</v>
      </c>
      <c r="AD87" s="22" t="s">
        <v>67</v>
      </c>
      <c r="AE87" s="10"/>
      <c r="AF87" s="10"/>
      <c r="AG87" s="10"/>
      <c r="AH87" s="10"/>
      <c r="AI87" s="10"/>
      <c r="AJ87" s="22" t="s">
        <v>67</v>
      </c>
      <c r="AK87" s="22" t="s">
        <v>67</v>
      </c>
      <c r="AL87" s="22">
        <f>AL86+2/1440</f>
        <v>0.72986111111111096</v>
      </c>
      <c r="AM87" s="10"/>
      <c r="AN87" s="10"/>
      <c r="AO87" s="10"/>
      <c r="AP87" s="10"/>
      <c r="AQ87" s="10"/>
      <c r="AR87" s="22" t="s">
        <v>67</v>
      </c>
      <c r="AS87" s="10"/>
      <c r="AT87" s="22" t="s">
        <v>67</v>
      </c>
      <c r="AU87" s="10"/>
      <c r="AV87" s="25"/>
      <c r="AW87" s="22" t="s">
        <v>67</v>
      </c>
      <c r="AX87" s="22" t="s">
        <v>67</v>
      </c>
      <c r="AY87" s="34"/>
      <c r="AZ87" s="34"/>
      <c r="BA87" s="22" t="s">
        <v>67</v>
      </c>
      <c r="BB87" s="34"/>
      <c r="BC87" s="22" t="s">
        <v>67</v>
      </c>
      <c r="BD87" s="34"/>
      <c r="BE87" s="34"/>
      <c r="BF87" s="22" t="s">
        <v>67</v>
      </c>
      <c r="BG87" s="33"/>
      <c r="BH87" s="22" t="s">
        <v>67</v>
      </c>
      <c r="BI87" s="22" t="s">
        <v>67</v>
      </c>
      <c r="BJ87" s="34"/>
      <c r="BK87" s="34"/>
      <c r="BL87" s="22" t="s">
        <v>67</v>
      </c>
      <c r="BM87" s="34"/>
      <c r="BN87" s="22" t="s">
        <v>67</v>
      </c>
      <c r="BO87" s="34"/>
      <c r="BP87" s="34"/>
      <c r="BQ87" s="22" t="s">
        <v>67</v>
      </c>
      <c r="BR87" s="33"/>
    </row>
    <row r="88" spans="1:70" x14ac:dyDescent="0.25">
      <c r="B88" s="45" t="s">
        <v>108</v>
      </c>
      <c r="C88" s="58"/>
      <c r="D88" s="46"/>
      <c r="E88" s="52" t="s">
        <v>67</v>
      </c>
      <c r="F88" s="46"/>
      <c r="G88" s="54"/>
      <c r="H88" s="52">
        <f>H90+5/1440</f>
        <v>0.29133771929824553</v>
      </c>
      <c r="I88" s="52" t="s">
        <v>67</v>
      </c>
      <c r="J88" s="46"/>
      <c r="K88" s="47"/>
      <c r="L88" s="46"/>
      <c r="M88" s="46"/>
      <c r="N88" s="52" t="s">
        <v>67</v>
      </c>
      <c r="O88" s="46"/>
      <c r="P88" s="52" t="s">
        <v>67</v>
      </c>
      <c r="Q88" s="46"/>
      <c r="R88" s="46"/>
      <c r="S88" s="52" t="s">
        <v>67</v>
      </c>
      <c r="T88" s="46"/>
      <c r="U88" s="46"/>
      <c r="V88" s="46"/>
      <c r="W88" s="46"/>
      <c r="X88" s="46"/>
      <c r="Y88" s="47"/>
      <c r="Z88" s="46"/>
      <c r="AA88" s="52" t="s">
        <v>67</v>
      </c>
      <c r="AB88" s="46"/>
      <c r="AC88" s="52" t="s">
        <v>67</v>
      </c>
      <c r="AD88" s="52" t="s">
        <v>67</v>
      </c>
      <c r="AE88" s="46"/>
      <c r="AF88" s="46"/>
      <c r="AG88" s="46"/>
      <c r="AH88" s="46"/>
      <c r="AI88" s="46"/>
      <c r="AJ88" s="52" t="s">
        <v>67</v>
      </c>
      <c r="AK88" s="52" t="s">
        <v>67</v>
      </c>
      <c r="AL88" s="52" t="s">
        <v>67</v>
      </c>
      <c r="AM88" s="46"/>
      <c r="AN88" s="46"/>
      <c r="AO88" s="46"/>
      <c r="AP88" s="46"/>
      <c r="AQ88" s="46"/>
      <c r="AR88" s="52" t="s">
        <v>67</v>
      </c>
      <c r="AS88" s="46"/>
      <c r="AT88" s="52" t="s">
        <v>67</v>
      </c>
      <c r="AU88" s="46"/>
      <c r="AV88" s="50"/>
      <c r="AW88" s="52" t="s">
        <v>67</v>
      </c>
      <c r="AX88" s="52" t="s">
        <v>67</v>
      </c>
      <c r="AY88" s="53"/>
      <c r="AZ88" s="53"/>
      <c r="BA88" s="52">
        <f>BA82+6/1440</f>
        <v>0.54513888888888873</v>
      </c>
      <c r="BB88" s="53"/>
      <c r="BC88" s="52" t="s">
        <v>67</v>
      </c>
      <c r="BD88" s="53"/>
      <c r="BE88" s="53"/>
      <c r="BF88" s="52" t="s">
        <v>67</v>
      </c>
      <c r="BG88" s="55"/>
      <c r="BH88" s="52" t="s">
        <v>67</v>
      </c>
      <c r="BI88" s="52" t="s">
        <v>67</v>
      </c>
      <c r="BJ88" s="53"/>
      <c r="BK88" s="53"/>
      <c r="BL88" s="52" t="s">
        <v>67</v>
      </c>
      <c r="BM88" s="53"/>
      <c r="BN88" s="52" t="s">
        <v>67</v>
      </c>
      <c r="BO88" s="53"/>
      <c r="BP88" s="53"/>
      <c r="BQ88" s="52" t="s">
        <v>67</v>
      </c>
      <c r="BR88" s="55"/>
    </row>
    <row r="89" spans="1:70" x14ac:dyDescent="0.25">
      <c r="A89" s="4">
        <v>2.0833333333333333E-3</v>
      </c>
      <c r="B89" s="3" t="s">
        <v>19</v>
      </c>
      <c r="C89" s="57"/>
      <c r="D89" s="10"/>
      <c r="E89" s="22">
        <f>E48+$A89</f>
        <v>0.25763888888888886</v>
      </c>
      <c r="F89" s="10"/>
      <c r="G89" s="22"/>
      <c r="H89" s="11" t="s">
        <v>67</v>
      </c>
      <c r="I89" s="11">
        <f>I48+$A89</f>
        <v>0.32083333333333325</v>
      </c>
      <c r="J89" s="10"/>
      <c r="K89" s="6"/>
      <c r="L89" s="10"/>
      <c r="M89" s="10"/>
      <c r="N89" s="22">
        <f>N48+$A89</f>
        <v>0.36666666666666653</v>
      </c>
      <c r="O89" s="10"/>
      <c r="P89" s="22">
        <f>P48+$A89</f>
        <v>0.44999999999999984</v>
      </c>
      <c r="Q89" s="10"/>
      <c r="R89" s="10"/>
      <c r="S89" s="22">
        <f>S48+$A89</f>
        <v>0.53333333333333321</v>
      </c>
      <c r="T89" s="10"/>
      <c r="U89" s="10"/>
      <c r="V89" s="10"/>
      <c r="W89" s="10"/>
      <c r="X89" s="10"/>
      <c r="Y89" s="6"/>
      <c r="Z89" s="10"/>
      <c r="AA89" s="22">
        <f>AA47+$A89</f>
        <v>0.58786549707602331</v>
      </c>
      <c r="AB89" s="10"/>
      <c r="AC89" s="22">
        <f>AC48+$A89</f>
        <v>0.61666666666666659</v>
      </c>
      <c r="AD89" s="22">
        <f>AD48+$A89</f>
        <v>0.65833333333333333</v>
      </c>
      <c r="AE89" s="10"/>
      <c r="AF89" s="10"/>
      <c r="AG89" s="10"/>
      <c r="AH89" s="10"/>
      <c r="AI89" s="10"/>
      <c r="AJ89" s="22">
        <f>AJ48+$A89</f>
        <v>0.70800438596491222</v>
      </c>
      <c r="AK89" s="22">
        <f>AK48+$A89</f>
        <v>0.7</v>
      </c>
      <c r="AL89" s="22" t="s">
        <v>67</v>
      </c>
      <c r="AM89" s="10"/>
      <c r="AN89" s="10"/>
      <c r="AO89" s="10"/>
      <c r="AP89" s="10"/>
      <c r="AQ89" s="10"/>
      <c r="AR89" s="22">
        <f>AR48+$A89</f>
        <v>0.74166666666666659</v>
      </c>
      <c r="AS89" s="10"/>
      <c r="AT89" s="22">
        <f>AT48+$A89</f>
        <v>0.78333333333333321</v>
      </c>
      <c r="AU89" s="10"/>
      <c r="AV89" s="25"/>
      <c r="AW89" s="11">
        <f>AW48+$A89</f>
        <v>0.28333333333333327</v>
      </c>
      <c r="AX89" s="11">
        <f>AX48+$A89</f>
        <v>0.40833333333333327</v>
      </c>
      <c r="AY89" s="34"/>
      <c r="AZ89" s="34"/>
      <c r="BA89" s="11" t="s">
        <v>67</v>
      </c>
      <c r="BB89" s="34"/>
      <c r="BC89" s="11">
        <f>BC48+$A89</f>
        <v>0.65833333333333321</v>
      </c>
      <c r="BD89" s="34"/>
      <c r="BE89" s="34"/>
      <c r="BF89" s="22">
        <f>BF48+$A89</f>
        <v>0.78333333333333321</v>
      </c>
      <c r="BG89" s="33"/>
      <c r="BH89" s="11">
        <f>BH48+$A89</f>
        <v>0.28333333333333327</v>
      </c>
      <c r="BI89" s="11">
        <f>BI48+$A89</f>
        <v>0.40833333333333327</v>
      </c>
      <c r="BJ89" s="34"/>
      <c r="BK89" s="34"/>
      <c r="BL89" s="11">
        <f>BL48+$A89</f>
        <v>0.53333333333333321</v>
      </c>
      <c r="BM89" s="34"/>
      <c r="BN89" s="11">
        <f>BN48+$A89</f>
        <v>0.65833333333333321</v>
      </c>
      <c r="BO89" s="34"/>
      <c r="BP89" s="34"/>
      <c r="BQ89" s="11">
        <f>BQ48+$A89</f>
        <v>0.78333333333333321</v>
      </c>
      <c r="BR89" s="33"/>
    </row>
    <row r="90" spans="1:70" x14ac:dyDescent="0.25">
      <c r="A90" s="4">
        <v>6.9444444444444447E-4</v>
      </c>
      <c r="B90" s="45" t="s">
        <v>18</v>
      </c>
      <c r="C90" s="58"/>
      <c r="D90" s="46"/>
      <c r="E90" s="54">
        <f>E89+$A90</f>
        <v>0.2583333333333333</v>
      </c>
      <c r="F90" s="46"/>
      <c r="G90" s="54"/>
      <c r="H90" s="52">
        <f>H76+5/1440</f>
        <v>0.28786549707602332</v>
      </c>
      <c r="I90" s="52">
        <f>I89+$A90</f>
        <v>0.32152777777777769</v>
      </c>
      <c r="J90" s="46"/>
      <c r="K90" s="47"/>
      <c r="L90" s="46"/>
      <c r="M90" s="46"/>
      <c r="N90" s="54">
        <f t="shared" ref="N90:P92" si="38">N89+$A90</f>
        <v>0.36736111111111097</v>
      </c>
      <c r="O90" s="46"/>
      <c r="P90" s="54">
        <f t="shared" si="38"/>
        <v>0.45069444444444429</v>
      </c>
      <c r="Q90" s="46"/>
      <c r="R90" s="46"/>
      <c r="S90" s="54">
        <f>S89+$A90</f>
        <v>0.53402777777777766</v>
      </c>
      <c r="T90" s="46"/>
      <c r="U90" s="46"/>
      <c r="V90" s="46"/>
      <c r="W90" s="46"/>
      <c r="X90" s="46"/>
      <c r="Y90" s="47"/>
      <c r="Z90" s="46"/>
      <c r="AA90" s="54">
        <f t="shared" ref="AA90" si="39">AA89+$A90</f>
        <v>0.58855994152046776</v>
      </c>
      <c r="AB90" s="46"/>
      <c r="AC90" s="54">
        <f t="shared" ref="AC90:AD92" si="40">AC89+$A90</f>
        <v>0.61736111111111103</v>
      </c>
      <c r="AD90" s="54">
        <f t="shared" si="40"/>
        <v>0.65902777777777777</v>
      </c>
      <c r="AE90" s="46"/>
      <c r="AF90" s="46"/>
      <c r="AG90" s="46"/>
      <c r="AH90" s="46"/>
      <c r="AI90" s="46"/>
      <c r="AJ90" s="54">
        <f t="shared" ref="AJ90:AK92" si="41">AJ89+$A90</f>
        <v>0.70869883040935666</v>
      </c>
      <c r="AK90" s="54">
        <f t="shared" si="41"/>
        <v>0.7006944444444444</v>
      </c>
      <c r="AL90" s="54" t="s">
        <v>67</v>
      </c>
      <c r="AM90" s="46"/>
      <c r="AN90" s="46"/>
      <c r="AO90" s="46"/>
      <c r="AP90" s="46"/>
      <c r="AQ90" s="46"/>
      <c r="AR90" s="54">
        <f>AR89+$A90</f>
        <v>0.74236111111111103</v>
      </c>
      <c r="AS90" s="46"/>
      <c r="AT90" s="54">
        <f>AT89+$A90</f>
        <v>0.78402777777777766</v>
      </c>
      <c r="AU90" s="46"/>
      <c r="AV90" s="50"/>
      <c r="AW90" s="52">
        <f t="shared" ref="AW90:AW92" si="42">AW89+$A90</f>
        <v>0.28402777777777771</v>
      </c>
      <c r="AX90" s="52">
        <f t="shared" ref="AX90:BC92" si="43">AX89+$A90</f>
        <v>0.40902777777777771</v>
      </c>
      <c r="AY90" s="53"/>
      <c r="AZ90" s="53"/>
      <c r="BA90" s="52" t="s">
        <v>67</v>
      </c>
      <c r="BB90" s="53"/>
      <c r="BC90" s="52">
        <f t="shared" si="43"/>
        <v>0.65902777777777766</v>
      </c>
      <c r="BD90" s="53"/>
      <c r="BE90" s="53"/>
      <c r="BF90" s="54">
        <f t="shared" ref="BF90" si="44">BF89+$A90</f>
        <v>0.78402777777777766</v>
      </c>
      <c r="BG90" s="55"/>
      <c r="BH90" s="52">
        <f t="shared" ref="BH90:BH92" si="45">BH89+$A90</f>
        <v>0.28402777777777771</v>
      </c>
      <c r="BI90" s="52">
        <f t="shared" ref="BI90:BN92" si="46">BI89+$A90</f>
        <v>0.40902777777777771</v>
      </c>
      <c r="BJ90" s="53"/>
      <c r="BK90" s="53"/>
      <c r="BL90" s="52">
        <f t="shared" si="46"/>
        <v>0.53402777777777766</v>
      </c>
      <c r="BM90" s="53"/>
      <c r="BN90" s="52">
        <f t="shared" si="46"/>
        <v>0.65902777777777766</v>
      </c>
      <c r="BO90" s="53"/>
      <c r="BP90" s="53"/>
      <c r="BQ90" s="52">
        <f t="shared" ref="BQ90:BQ92" si="47">BQ89+$A90</f>
        <v>0.78402777777777766</v>
      </c>
      <c r="BR90" s="55"/>
    </row>
    <row r="91" spans="1:70" x14ac:dyDescent="0.25">
      <c r="A91" s="4">
        <v>1.3888888888888889E-3</v>
      </c>
      <c r="B91" s="3" t="s">
        <v>17</v>
      </c>
      <c r="C91" s="57"/>
      <c r="D91" s="10"/>
      <c r="E91" s="22">
        <f>E90+$A91</f>
        <v>0.25972222222222219</v>
      </c>
      <c r="F91" s="10"/>
      <c r="G91" s="22"/>
      <c r="H91" s="11">
        <f>H88+2/1440</f>
        <v>0.29272660818713442</v>
      </c>
      <c r="I91" s="11">
        <f>I90+$A91</f>
        <v>0.32291666666666657</v>
      </c>
      <c r="J91" s="10"/>
      <c r="K91" s="6"/>
      <c r="L91" s="10"/>
      <c r="M91" s="10"/>
      <c r="N91" s="22">
        <f>N90+$A91</f>
        <v>0.36874999999999986</v>
      </c>
      <c r="O91" s="10"/>
      <c r="P91" s="22">
        <f>P90+$A91</f>
        <v>0.45208333333333317</v>
      </c>
      <c r="Q91" s="10"/>
      <c r="R91" s="10"/>
      <c r="S91" s="22">
        <f>S90+$A91</f>
        <v>0.53541666666666654</v>
      </c>
      <c r="T91" s="10"/>
      <c r="U91" s="10"/>
      <c r="V91" s="10"/>
      <c r="W91" s="10"/>
      <c r="X91" s="10"/>
      <c r="Y91" s="6"/>
      <c r="Z91" s="10"/>
      <c r="AA91" s="22">
        <f>AA90+$A91</f>
        <v>0.58994883040935664</v>
      </c>
      <c r="AB91" s="10"/>
      <c r="AC91" s="22">
        <f>AC90+$A91</f>
        <v>0.61874999999999991</v>
      </c>
      <c r="AD91" s="22">
        <f>AD90+$A91</f>
        <v>0.66041666666666665</v>
      </c>
      <c r="AE91" s="10"/>
      <c r="AF91" s="10"/>
      <c r="AG91" s="10"/>
      <c r="AH91" s="10"/>
      <c r="AI91" s="10"/>
      <c r="AJ91" s="22">
        <f>AJ90+$A91</f>
        <v>0.71008771929824555</v>
      </c>
      <c r="AK91" s="22">
        <f>AK90+$A91</f>
        <v>0.70208333333333328</v>
      </c>
      <c r="AL91" s="22" t="s">
        <v>67</v>
      </c>
      <c r="AM91" s="10"/>
      <c r="AN91" s="10"/>
      <c r="AO91" s="10"/>
      <c r="AP91" s="10"/>
      <c r="AQ91" s="10"/>
      <c r="AR91" s="22">
        <f>AR90+$A91</f>
        <v>0.74374999999999991</v>
      </c>
      <c r="AS91" s="10"/>
      <c r="AT91" s="22">
        <f>AT90+$A91</f>
        <v>0.78541666666666654</v>
      </c>
      <c r="AU91" s="10"/>
      <c r="AV91" s="25"/>
      <c r="AW91" s="11">
        <f>AW90+$A91</f>
        <v>0.2854166666666666</v>
      </c>
      <c r="AX91" s="11">
        <f>AX90+$A91</f>
        <v>0.4104166666666666</v>
      </c>
      <c r="AY91" s="34"/>
      <c r="AZ91" s="34"/>
      <c r="BA91" s="11">
        <f>BA88+2/1440</f>
        <v>0.54652777777777761</v>
      </c>
      <c r="BB91" s="34"/>
      <c r="BC91" s="11">
        <f>BC90+$A91</f>
        <v>0.66041666666666654</v>
      </c>
      <c r="BD91" s="34"/>
      <c r="BE91" s="34"/>
      <c r="BF91" s="22">
        <f>BF90+$A91</f>
        <v>0.78541666666666654</v>
      </c>
      <c r="BG91" s="33"/>
      <c r="BH91" s="11">
        <f>BH90+$A91</f>
        <v>0.2854166666666666</v>
      </c>
      <c r="BI91" s="11">
        <f>BI90+$A91</f>
        <v>0.4104166666666666</v>
      </c>
      <c r="BJ91" s="34"/>
      <c r="BK91" s="34"/>
      <c r="BL91" s="11">
        <f>BL90+$A91</f>
        <v>0.53541666666666654</v>
      </c>
      <c r="BM91" s="34"/>
      <c r="BN91" s="11">
        <f>BN90+$A91</f>
        <v>0.66041666666666654</v>
      </c>
      <c r="BO91" s="34"/>
      <c r="BP91" s="34"/>
      <c r="BQ91" s="11">
        <f>BQ90+$A91</f>
        <v>0.78541666666666654</v>
      </c>
      <c r="BR91" s="33"/>
    </row>
    <row r="92" spans="1:70" x14ac:dyDescent="0.25">
      <c r="A92" s="4">
        <v>2.0833333333333333E-3</v>
      </c>
      <c r="B92" s="45" t="s">
        <v>16</v>
      </c>
      <c r="C92" s="58"/>
      <c r="D92" s="46"/>
      <c r="E92" s="54">
        <f>E91+$A92</f>
        <v>0.26180555555555551</v>
      </c>
      <c r="F92" s="46"/>
      <c r="G92" s="52"/>
      <c r="H92" s="52">
        <f>H91+$A92</f>
        <v>0.29480994152046774</v>
      </c>
      <c r="I92" s="52">
        <f>I91+$A92</f>
        <v>0.3249999999999999</v>
      </c>
      <c r="J92" s="46"/>
      <c r="K92" s="47"/>
      <c r="L92" s="46"/>
      <c r="M92" s="46"/>
      <c r="N92" s="54">
        <f t="shared" si="38"/>
        <v>0.37083333333333318</v>
      </c>
      <c r="O92" s="46"/>
      <c r="P92" s="54">
        <f t="shared" si="38"/>
        <v>0.4541666666666665</v>
      </c>
      <c r="Q92" s="46"/>
      <c r="R92" s="46"/>
      <c r="S92" s="54">
        <f>S91+$A92</f>
        <v>0.53749999999999987</v>
      </c>
      <c r="T92" s="46"/>
      <c r="U92" s="46"/>
      <c r="V92" s="46"/>
      <c r="W92" s="54"/>
      <c r="X92" s="46"/>
      <c r="Y92" s="47"/>
      <c r="Z92" s="46"/>
      <c r="AA92" s="54">
        <f t="shared" ref="AA92" si="48">AA91+$A92</f>
        <v>0.59203216374268997</v>
      </c>
      <c r="AB92" s="46"/>
      <c r="AC92" s="54">
        <f t="shared" si="40"/>
        <v>0.62083333333333324</v>
      </c>
      <c r="AD92" s="54">
        <f t="shared" si="40"/>
        <v>0.66249999999999998</v>
      </c>
      <c r="AE92" s="46"/>
      <c r="AF92" s="46"/>
      <c r="AG92" s="46"/>
      <c r="AH92" s="46"/>
      <c r="AI92" s="46"/>
      <c r="AJ92" s="54">
        <f t="shared" si="41"/>
        <v>0.71217105263157887</v>
      </c>
      <c r="AK92" s="54">
        <f t="shared" si="41"/>
        <v>0.70416666666666661</v>
      </c>
      <c r="AL92" s="54" t="s">
        <v>67</v>
      </c>
      <c r="AM92" s="46"/>
      <c r="AN92" s="46"/>
      <c r="AO92" s="46"/>
      <c r="AP92" s="46"/>
      <c r="AQ92" s="46"/>
      <c r="AR92" s="54">
        <f>AR91+$A92</f>
        <v>0.74583333333333324</v>
      </c>
      <c r="AS92" s="46"/>
      <c r="AT92" s="54">
        <f>AT91+$A92</f>
        <v>0.78749999999999987</v>
      </c>
      <c r="AU92" s="46"/>
      <c r="AV92" s="50"/>
      <c r="AW92" s="52">
        <f t="shared" si="42"/>
        <v>0.28749999999999992</v>
      </c>
      <c r="AX92" s="52">
        <f t="shared" si="43"/>
        <v>0.41249999999999992</v>
      </c>
      <c r="AY92" s="53"/>
      <c r="AZ92" s="53"/>
      <c r="BA92" s="52">
        <f>BA91+$A92</f>
        <v>0.54861111111111094</v>
      </c>
      <c r="BB92" s="53"/>
      <c r="BC92" s="52">
        <f t="shared" si="43"/>
        <v>0.66249999999999987</v>
      </c>
      <c r="BD92" s="53"/>
      <c r="BE92" s="53"/>
      <c r="BF92" s="54">
        <f t="shared" ref="BF92" si="49">BF91+$A92</f>
        <v>0.78749999999999987</v>
      </c>
      <c r="BG92" s="55"/>
      <c r="BH92" s="52">
        <f t="shared" si="45"/>
        <v>0.28749999999999992</v>
      </c>
      <c r="BI92" s="52">
        <f t="shared" si="46"/>
        <v>0.41249999999999992</v>
      </c>
      <c r="BJ92" s="53"/>
      <c r="BK92" s="53"/>
      <c r="BL92" s="52">
        <f t="shared" si="46"/>
        <v>0.53749999999999987</v>
      </c>
      <c r="BM92" s="53"/>
      <c r="BN92" s="52">
        <f t="shared" si="46"/>
        <v>0.66249999999999987</v>
      </c>
      <c r="BO92" s="53"/>
      <c r="BP92" s="53"/>
      <c r="BQ92" s="52">
        <f t="shared" si="47"/>
        <v>0.78749999999999987</v>
      </c>
      <c r="BR92" s="55"/>
    </row>
    <row r="93" spans="1:70" x14ac:dyDescent="0.25">
      <c r="A93" s="4"/>
      <c r="B93" s="3" t="s">
        <v>21</v>
      </c>
      <c r="C93" s="11">
        <v>0.23750000000000002</v>
      </c>
      <c r="D93" s="11"/>
      <c r="E93" s="11" t="s">
        <v>67</v>
      </c>
      <c r="F93" s="11"/>
      <c r="G93" s="11">
        <f>C93+65/1440</f>
        <v>0.28263888888888888</v>
      </c>
      <c r="H93" s="11">
        <f>H92+3/1440</f>
        <v>0.29689327485380107</v>
      </c>
      <c r="I93" s="11">
        <f>I92+3/1440</f>
        <v>0.32708333333333323</v>
      </c>
      <c r="J93" s="11"/>
      <c r="K93" s="11"/>
      <c r="L93" s="11"/>
      <c r="M93" s="11"/>
      <c r="N93" s="11" t="s">
        <v>67</v>
      </c>
      <c r="O93" s="11"/>
      <c r="P93" s="11" t="s">
        <v>67</v>
      </c>
      <c r="Q93" s="11"/>
      <c r="R93" s="11"/>
      <c r="S93" s="11" t="s">
        <v>67</v>
      </c>
      <c r="T93" s="11"/>
      <c r="U93" s="11"/>
      <c r="V93" s="11"/>
      <c r="W93" s="11"/>
      <c r="X93" s="11"/>
      <c r="Y93" s="11"/>
      <c r="Z93" s="11"/>
      <c r="AA93" s="11" t="s">
        <v>67</v>
      </c>
      <c r="AB93" s="11"/>
      <c r="AC93" s="11" t="s">
        <v>67</v>
      </c>
      <c r="AD93" s="11" t="s">
        <v>67</v>
      </c>
      <c r="AE93" s="11"/>
      <c r="AF93" s="11"/>
      <c r="AG93" s="11"/>
      <c r="AH93" s="11"/>
      <c r="AI93" s="11"/>
      <c r="AJ93" s="11" t="s">
        <v>67</v>
      </c>
      <c r="AK93" s="11" t="s">
        <v>67</v>
      </c>
      <c r="AL93" s="11" t="s">
        <v>67</v>
      </c>
      <c r="AM93" s="11"/>
      <c r="AN93" s="11"/>
      <c r="AO93" s="11"/>
      <c r="AP93" s="11"/>
      <c r="AQ93" s="11"/>
      <c r="AR93" s="11" t="s">
        <v>67</v>
      </c>
      <c r="AS93" s="11"/>
      <c r="AT93" s="11" t="s">
        <v>67</v>
      </c>
      <c r="AU93" s="11"/>
      <c r="AV93" s="11"/>
      <c r="AW93" s="11" t="s">
        <v>67</v>
      </c>
      <c r="AX93" s="11" t="s">
        <v>67</v>
      </c>
      <c r="AY93" s="11"/>
      <c r="AZ93" s="11"/>
      <c r="BA93" s="11" t="s">
        <v>67</v>
      </c>
      <c r="BB93" s="11"/>
      <c r="BC93" s="11" t="s">
        <v>67</v>
      </c>
      <c r="BD93" s="11"/>
      <c r="BE93" s="11"/>
      <c r="BF93" s="11" t="s">
        <v>67</v>
      </c>
      <c r="BG93" s="11"/>
      <c r="BH93" s="11" t="s">
        <v>67</v>
      </c>
      <c r="BI93" s="11" t="s">
        <v>67</v>
      </c>
      <c r="BJ93" s="11"/>
      <c r="BK93" s="11"/>
      <c r="BL93" s="11" t="s">
        <v>67</v>
      </c>
      <c r="BM93" s="11"/>
      <c r="BN93" s="11" t="s">
        <v>67</v>
      </c>
      <c r="BO93" s="11"/>
      <c r="BP93" s="11"/>
      <c r="BQ93" s="11" t="s">
        <v>67</v>
      </c>
      <c r="BR93" s="11"/>
    </row>
    <row r="94" spans="1:70" x14ac:dyDescent="0.25">
      <c r="A94" s="4"/>
      <c r="B94" s="45" t="s">
        <v>49</v>
      </c>
      <c r="C94" s="51">
        <f>C93+2/1440</f>
        <v>0.2388888888888889</v>
      </c>
      <c r="D94" s="52"/>
      <c r="E94" s="54" t="s">
        <v>67</v>
      </c>
      <c r="F94" s="52"/>
      <c r="G94" s="52">
        <f>G93+2/1440</f>
        <v>0.28402777777777777</v>
      </c>
      <c r="H94" s="52">
        <f>H93+2/1440</f>
        <v>0.29828216374268995</v>
      </c>
      <c r="I94" s="52">
        <f>I93+2/1440</f>
        <v>0.32847222222222211</v>
      </c>
      <c r="J94" s="46"/>
      <c r="K94" s="47"/>
      <c r="L94" s="46"/>
      <c r="M94" s="46"/>
      <c r="N94" s="54" t="s">
        <v>67</v>
      </c>
      <c r="O94" s="46"/>
      <c r="P94" s="54" t="s">
        <v>67</v>
      </c>
      <c r="Q94" s="46"/>
      <c r="R94" s="46"/>
      <c r="S94" s="54" t="s">
        <v>67</v>
      </c>
      <c r="T94" s="46"/>
      <c r="U94" s="46"/>
      <c r="V94" s="46"/>
      <c r="W94" s="54"/>
      <c r="X94" s="46"/>
      <c r="Y94" s="47"/>
      <c r="Z94" s="46"/>
      <c r="AA94" s="54" t="s">
        <v>67</v>
      </c>
      <c r="AB94" s="46"/>
      <c r="AC94" s="54" t="s">
        <v>67</v>
      </c>
      <c r="AD94" s="54" t="s">
        <v>67</v>
      </c>
      <c r="AE94" s="46"/>
      <c r="AF94" s="46"/>
      <c r="AG94" s="46"/>
      <c r="AH94" s="46"/>
      <c r="AI94" s="46"/>
      <c r="AJ94" s="54" t="s">
        <v>67</v>
      </c>
      <c r="AK94" s="54" t="s">
        <v>67</v>
      </c>
      <c r="AL94" s="54" t="s">
        <v>67</v>
      </c>
      <c r="AM94" s="46"/>
      <c r="AN94" s="46"/>
      <c r="AO94" s="46"/>
      <c r="AP94" s="46"/>
      <c r="AQ94" s="46"/>
      <c r="AR94" s="54" t="s">
        <v>67</v>
      </c>
      <c r="AS94" s="46"/>
      <c r="AT94" s="54" t="s">
        <v>67</v>
      </c>
      <c r="AU94" s="46"/>
      <c r="AV94" s="50"/>
      <c r="AW94" s="52" t="s">
        <v>67</v>
      </c>
      <c r="AX94" s="52" t="s">
        <v>67</v>
      </c>
      <c r="AY94" s="53"/>
      <c r="AZ94" s="53"/>
      <c r="BA94" s="52" t="s">
        <v>67</v>
      </c>
      <c r="BB94" s="53"/>
      <c r="BC94" s="52" t="s">
        <v>67</v>
      </c>
      <c r="BD94" s="53"/>
      <c r="BE94" s="53"/>
      <c r="BF94" s="54" t="s">
        <v>67</v>
      </c>
      <c r="BG94" s="55"/>
      <c r="BH94" s="52" t="s">
        <v>67</v>
      </c>
      <c r="BI94" s="52" t="s">
        <v>67</v>
      </c>
      <c r="BJ94" s="53"/>
      <c r="BK94" s="53"/>
      <c r="BL94" s="52" t="s">
        <v>67</v>
      </c>
      <c r="BM94" s="53"/>
      <c r="BN94" s="52" t="s">
        <v>67</v>
      </c>
      <c r="BO94" s="53"/>
      <c r="BP94" s="53"/>
      <c r="BQ94" s="52" t="s">
        <v>67</v>
      </c>
      <c r="BR94" s="55"/>
    </row>
    <row r="95" spans="1:70" x14ac:dyDescent="0.25">
      <c r="A95" s="4">
        <v>2.0833333333333333E-3</v>
      </c>
      <c r="B95" s="3" t="s">
        <v>15</v>
      </c>
      <c r="C95" s="31">
        <f>C94+$A95</f>
        <v>0.24097222222222223</v>
      </c>
      <c r="D95" s="11"/>
      <c r="E95" s="22">
        <f>E92+$A95-1/1440</f>
        <v>0.2631944444444444</v>
      </c>
      <c r="F95" s="11"/>
      <c r="G95" s="11">
        <f t="shared" ref="G95:I97" si="50">G94+$A95</f>
        <v>0.28611111111111109</v>
      </c>
      <c r="H95" s="11">
        <f t="shared" si="50"/>
        <v>0.30036549707602328</v>
      </c>
      <c r="I95" s="11">
        <f t="shared" si="50"/>
        <v>0.33055555555555544</v>
      </c>
      <c r="J95" s="10"/>
      <c r="K95" s="6"/>
      <c r="L95" s="10"/>
      <c r="M95" s="10"/>
      <c r="N95" s="22">
        <f>N92+$A95-1/1440</f>
        <v>0.37222222222222207</v>
      </c>
      <c r="O95" s="10"/>
      <c r="P95" s="22">
        <f>P92+$A95-1/1440</f>
        <v>0.45555555555555538</v>
      </c>
      <c r="Q95" s="10"/>
      <c r="R95" s="10"/>
      <c r="S95" s="22">
        <f>S92+$A95-1/1440</f>
        <v>0.53888888888888875</v>
      </c>
      <c r="T95" s="10"/>
      <c r="U95" s="10"/>
      <c r="V95" s="10"/>
      <c r="W95" s="22"/>
      <c r="X95" s="10"/>
      <c r="Y95" s="6"/>
      <c r="Z95" s="10"/>
      <c r="AA95" s="22">
        <f>AA92+$A95-1/1440</f>
        <v>0.59342105263157885</v>
      </c>
      <c r="AB95" s="10"/>
      <c r="AC95" s="22">
        <f>AC92+$A95-1/1440</f>
        <v>0.62222222222222212</v>
      </c>
      <c r="AD95" s="22">
        <f>AD92+$A95-1/1440</f>
        <v>0.66388888888888886</v>
      </c>
      <c r="AE95" s="10"/>
      <c r="AF95" s="10"/>
      <c r="AG95" s="10"/>
      <c r="AH95" s="10"/>
      <c r="AI95" s="10"/>
      <c r="AJ95" s="22">
        <f>AJ92+$A95-1/1440</f>
        <v>0.71355994152046776</v>
      </c>
      <c r="AK95" s="22">
        <f>AK92+$A95-1/1440</f>
        <v>0.70555555555555549</v>
      </c>
      <c r="AL95" s="22" t="s">
        <v>67</v>
      </c>
      <c r="AM95" s="10"/>
      <c r="AN95" s="10"/>
      <c r="AO95" s="10"/>
      <c r="AP95" s="10"/>
      <c r="AQ95" s="10"/>
      <c r="AR95" s="22">
        <f>AR92+$A95-1/1440</f>
        <v>0.74722222222222212</v>
      </c>
      <c r="AS95" s="10"/>
      <c r="AT95" s="22">
        <f>AT92+$A95-1/1440</f>
        <v>0.78888888888888875</v>
      </c>
      <c r="AU95" s="10"/>
      <c r="AV95" s="25"/>
      <c r="AW95" s="11">
        <f t="shared" ref="AW95" si="51">AW92+$A95-1/1440</f>
        <v>0.28888888888888881</v>
      </c>
      <c r="AX95" s="11">
        <f t="shared" ref="AX95:BN95" si="52">AX92+$A95-1/1440</f>
        <v>0.41388888888888881</v>
      </c>
      <c r="AY95" s="34"/>
      <c r="AZ95" s="34"/>
      <c r="BA95" s="11">
        <f t="shared" ref="BA95" si="53">BA92+$A95-1/1440</f>
        <v>0.54999999999999982</v>
      </c>
      <c r="BB95" s="34"/>
      <c r="BC95" s="11">
        <f t="shared" si="52"/>
        <v>0.66388888888888875</v>
      </c>
      <c r="BD95" s="34"/>
      <c r="BE95" s="34"/>
      <c r="BF95" s="22">
        <f t="shared" ref="BF95" si="54">BF92+$A95-1/1440</f>
        <v>0.78888888888888875</v>
      </c>
      <c r="BG95" s="33"/>
      <c r="BH95" s="11">
        <f t="shared" ref="BH95" si="55">BH92+$A95-1/1440</f>
        <v>0.28888888888888881</v>
      </c>
      <c r="BI95" s="11">
        <f t="shared" si="52"/>
        <v>0.41388888888888881</v>
      </c>
      <c r="BJ95" s="34"/>
      <c r="BK95" s="34"/>
      <c r="BL95" s="11">
        <f t="shared" si="52"/>
        <v>0.53888888888888875</v>
      </c>
      <c r="BM95" s="34"/>
      <c r="BN95" s="11">
        <f t="shared" si="52"/>
        <v>0.66388888888888875</v>
      </c>
      <c r="BO95" s="34"/>
      <c r="BP95" s="34"/>
      <c r="BQ95" s="11">
        <f t="shared" ref="BQ95" si="56">BQ92+$A95-1/1440</f>
        <v>0.78888888888888875</v>
      </c>
      <c r="BR95" s="33"/>
    </row>
    <row r="96" spans="1:70" x14ac:dyDescent="0.25">
      <c r="A96" s="4">
        <v>1.3888888888888889E-3</v>
      </c>
      <c r="B96" s="45" t="s">
        <v>14</v>
      </c>
      <c r="C96" s="51">
        <f>C95+$A96</f>
        <v>0.24236111111111111</v>
      </c>
      <c r="D96" s="52"/>
      <c r="E96" s="54">
        <f>E95+$A96</f>
        <v>0.26458333333333328</v>
      </c>
      <c r="F96" s="52"/>
      <c r="G96" s="52">
        <f t="shared" si="50"/>
        <v>0.28749999999999998</v>
      </c>
      <c r="H96" s="52">
        <f t="shared" si="50"/>
        <v>0.30175438596491216</v>
      </c>
      <c r="I96" s="52">
        <f t="shared" si="50"/>
        <v>0.33194444444444432</v>
      </c>
      <c r="J96" s="46"/>
      <c r="K96" s="47"/>
      <c r="L96" s="46"/>
      <c r="M96" s="46"/>
      <c r="N96" s="54">
        <f>N95+$A96</f>
        <v>0.37361111111111095</v>
      </c>
      <c r="O96" s="46"/>
      <c r="P96" s="54">
        <f>P95+$A96</f>
        <v>0.45694444444444426</v>
      </c>
      <c r="Q96" s="46"/>
      <c r="R96" s="46"/>
      <c r="S96" s="54">
        <f>S95+$A96</f>
        <v>0.54027777777777763</v>
      </c>
      <c r="T96" s="46"/>
      <c r="U96" s="46"/>
      <c r="V96" s="46"/>
      <c r="W96" s="54"/>
      <c r="X96" s="46"/>
      <c r="Y96" s="47"/>
      <c r="Z96" s="46"/>
      <c r="AA96" s="54">
        <f t="shared" ref="AA96" si="57">AA95+$A96</f>
        <v>0.59480994152046773</v>
      </c>
      <c r="AB96" s="46"/>
      <c r="AC96" s="54">
        <f t="shared" ref="AC96:AD97" si="58">AC95+$A96</f>
        <v>0.62361111111111101</v>
      </c>
      <c r="AD96" s="54">
        <f t="shared" si="58"/>
        <v>0.66527777777777775</v>
      </c>
      <c r="AE96" s="46"/>
      <c r="AF96" s="46"/>
      <c r="AG96" s="46"/>
      <c r="AH96" s="46"/>
      <c r="AI96" s="46"/>
      <c r="AJ96" s="54">
        <f>AJ95+$A96</f>
        <v>0.71494883040935664</v>
      </c>
      <c r="AK96" s="54">
        <f>AK95+$A96</f>
        <v>0.70694444444444438</v>
      </c>
      <c r="AL96" s="54" t="s">
        <v>67</v>
      </c>
      <c r="AM96" s="46"/>
      <c r="AN96" s="46"/>
      <c r="AO96" s="46"/>
      <c r="AP96" s="46"/>
      <c r="AQ96" s="46"/>
      <c r="AR96" s="54">
        <f>AR95+$A96</f>
        <v>0.74861111111111101</v>
      </c>
      <c r="AS96" s="46"/>
      <c r="AT96" s="54">
        <f>AT95+$A96</f>
        <v>0.79027777777777763</v>
      </c>
      <c r="AU96" s="46"/>
      <c r="AV96" s="50"/>
      <c r="AW96" s="52">
        <f t="shared" ref="AW96:AW97" si="59">AW95+$A96</f>
        <v>0.29027777777777769</v>
      </c>
      <c r="AX96" s="52">
        <f t="shared" ref="AX96:BC97" si="60">AX95+$A96</f>
        <v>0.41527777777777769</v>
      </c>
      <c r="AY96" s="53"/>
      <c r="AZ96" s="53"/>
      <c r="BA96" s="52">
        <f t="shared" ref="BA96" si="61">BA95+$A96</f>
        <v>0.55138888888888871</v>
      </c>
      <c r="BB96" s="53"/>
      <c r="BC96" s="52">
        <f t="shared" si="60"/>
        <v>0.66527777777777763</v>
      </c>
      <c r="BD96" s="53"/>
      <c r="BE96" s="53"/>
      <c r="BF96" s="54">
        <f t="shared" ref="BF96" si="62">BF95+$A96</f>
        <v>0.79027777777777763</v>
      </c>
      <c r="BG96" s="55"/>
      <c r="BH96" s="52">
        <f t="shared" ref="BH96:BH97" si="63">BH95+$A96</f>
        <v>0.29027777777777769</v>
      </c>
      <c r="BI96" s="52">
        <f t="shared" ref="BI96:BN97" si="64">BI95+$A96</f>
        <v>0.41527777777777769</v>
      </c>
      <c r="BJ96" s="53"/>
      <c r="BK96" s="53"/>
      <c r="BL96" s="52">
        <f t="shared" si="64"/>
        <v>0.54027777777777763</v>
      </c>
      <c r="BM96" s="53"/>
      <c r="BN96" s="52">
        <f t="shared" si="64"/>
        <v>0.66527777777777763</v>
      </c>
      <c r="BO96" s="53"/>
      <c r="BP96" s="53"/>
      <c r="BQ96" s="52">
        <f t="shared" ref="BQ96:BQ97" si="65">BQ95+$A96</f>
        <v>0.79027777777777763</v>
      </c>
      <c r="BR96" s="55"/>
    </row>
    <row r="97" spans="1:70" x14ac:dyDescent="0.25">
      <c r="A97" s="4">
        <v>6.9444444444444447E-4</v>
      </c>
      <c r="B97" s="3" t="s">
        <v>13</v>
      </c>
      <c r="C97" s="31">
        <f>C96+$A97</f>
        <v>0.24305555555555555</v>
      </c>
      <c r="D97" s="11"/>
      <c r="E97" s="22">
        <f>E96+$A97</f>
        <v>0.26527777777777772</v>
      </c>
      <c r="F97" s="11"/>
      <c r="G97" s="11">
        <f t="shared" si="50"/>
        <v>0.28819444444444442</v>
      </c>
      <c r="H97" s="11">
        <f t="shared" si="50"/>
        <v>0.30244883040935661</v>
      </c>
      <c r="I97" s="11">
        <f t="shared" si="50"/>
        <v>0.33263888888888876</v>
      </c>
      <c r="J97" s="10"/>
      <c r="K97" s="6"/>
      <c r="L97" s="10"/>
      <c r="M97" s="10"/>
      <c r="N97" s="22">
        <f>N96+$A97</f>
        <v>0.37430555555555539</v>
      </c>
      <c r="O97" s="10"/>
      <c r="P97" s="22">
        <f>P96+$A97</f>
        <v>0.45763888888888871</v>
      </c>
      <c r="Q97" s="10"/>
      <c r="R97" s="10"/>
      <c r="S97" s="22">
        <f>S96+$A97</f>
        <v>0.54097222222222208</v>
      </c>
      <c r="T97" s="10"/>
      <c r="U97" s="10"/>
      <c r="V97" s="10"/>
      <c r="W97" s="22"/>
      <c r="X97" s="10"/>
      <c r="Y97" s="6"/>
      <c r="Z97" s="10"/>
      <c r="AA97" s="22">
        <f t="shared" ref="AA97" si="66">AA96+$A97</f>
        <v>0.59550438596491218</v>
      </c>
      <c r="AB97" s="10"/>
      <c r="AC97" s="22">
        <f t="shared" si="58"/>
        <v>0.62430555555555545</v>
      </c>
      <c r="AD97" s="22">
        <f t="shared" si="58"/>
        <v>0.66597222222222219</v>
      </c>
      <c r="AE97" s="10"/>
      <c r="AF97" s="10"/>
      <c r="AG97" s="10"/>
      <c r="AH97" s="10"/>
      <c r="AI97" s="10"/>
      <c r="AJ97" s="22">
        <f>AJ96+$A97</f>
        <v>0.71564327485380108</v>
      </c>
      <c r="AK97" s="22">
        <f>AK96+$A97</f>
        <v>0.70763888888888882</v>
      </c>
      <c r="AL97" s="22" t="s">
        <v>67</v>
      </c>
      <c r="AM97" s="10"/>
      <c r="AN97" s="10"/>
      <c r="AO97" s="10"/>
      <c r="AP97" s="10"/>
      <c r="AQ97" s="10"/>
      <c r="AR97" s="22">
        <f>AR96+$A97</f>
        <v>0.74930555555555545</v>
      </c>
      <c r="AS97" s="10"/>
      <c r="AT97" s="22">
        <f>AT96+$A97</f>
        <v>0.79097222222222208</v>
      </c>
      <c r="AU97" s="10"/>
      <c r="AV97" s="25"/>
      <c r="AW97" s="11">
        <f t="shared" si="59"/>
        <v>0.29097222222222213</v>
      </c>
      <c r="AX97" s="11">
        <f t="shared" si="60"/>
        <v>0.41597222222222213</v>
      </c>
      <c r="AY97" s="34"/>
      <c r="AZ97" s="34"/>
      <c r="BA97" s="11">
        <f t="shared" ref="BA97" si="67">BA96+$A97</f>
        <v>0.55208333333333315</v>
      </c>
      <c r="BB97" s="34"/>
      <c r="BC97" s="11">
        <f t="shared" si="60"/>
        <v>0.66597222222222208</v>
      </c>
      <c r="BD97" s="34"/>
      <c r="BE97" s="34"/>
      <c r="BF97" s="22">
        <f t="shared" ref="BF97" si="68">BF96+$A97</f>
        <v>0.79097222222222208</v>
      </c>
      <c r="BG97" s="33"/>
      <c r="BH97" s="11">
        <f t="shared" si="63"/>
        <v>0.29097222222222213</v>
      </c>
      <c r="BI97" s="11">
        <f t="shared" si="64"/>
        <v>0.41597222222222213</v>
      </c>
      <c r="BJ97" s="34"/>
      <c r="BK97" s="34"/>
      <c r="BL97" s="11">
        <f t="shared" si="64"/>
        <v>0.54097222222222208</v>
      </c>
      <c r="BM97" s="34"/>
      <c r="BN97" s="11">
        <f t="shared" si="64"/>
        <v>0.66597222222222208</v>
      </c>
      <c r="BO97" s="34"/>
      <c r="BP97" s="34"/>
      <c r="BQ97" s="11">
        <f t="shared" si="65"/>
        <v>0.79097222222222208</v>
      </c>
      <c r="BR97" s="33"/>
    </row>
    <row r="98" spans="1:70" x14ac:dyDescent="0.25">
      <c r="A98" s="4">
        <v>1.3888888888888889E-3</v>
      </c>
      <c r="B98" s="45" t="s">
        <v>12</v>
      </c>
      <c r="C98" s="51">
        <f>C97+$A98</f>
        <v>0.24444444444444444</v>
      </c>
      <c r="D98" s="52"/>
      <c r="E98" s="54">
        <f>E97+$A98</f>
        <v>0.26666666666666661</v>
      </c>
      <c r="F98" s="52"/>
      <c r="G98" s="52">
        <f>G97+$A98</f>
        <v>0.2895833333333333</v>
      </c>
      <c r="H98" s="52" t="s">
        <v>67</v>
      </c>
      <c r="I98" s="52">
        <f>I97+$A98</f>
        <v>0.33402777777777765</v>
      </c>
      <c r="J98" s="46"/>
      <c r="K98" s="47"/>
      <c r="L98" s="46"/>
      <c r="M98" s="46"/>
      <c r="N98" s="54">
        <f>N97+$A98</f>
        <v>0.37569444444444428</v>
      </c>
      <c r="O98" s="46"/>
      <c r="P98" s="54">
        <f>P97+$A98</f>
        <v>0.45902777777777759</v>
      </c>
      <c r="Q98" s="46"/>
      <c r="R98" s="46"/>
      <c r="S98" s="54">
        <f>S97+$A98</f>
        <v>0.54236111111111096</v>
      </c>
      <c r="T98" s="46"/>
      <c r="U98" s="46"/>
      <c r="V98" s="46"/>
      <c r="W98" s="54"/>
      <c r="X98" s="46"/>
      <c r="Y98" s="47"/>
      <c r="Z98" s="46"/>
      <c r="AA98" s="54">
        <f>AA97+$A98</f>
        <v>0.59689327485380106</v>
      </c>
      <c r="AB98" s="46"/>
      <c r="AC98" s="54">
        <f>AC97+$A98</f>
        <v>0.62569444444444433</v>
      </c>
      <c r="AD98" s="54">
        <f>AD97+$A98</f>
        <v>0.66736111111111107</v>
      </c>
      <c r="AE98" s="46"/>
      <c r="AF98" s="46"/>
      <c r="AG98" s="46"/>
      <c r="AH98" s="46"/>
      <c r="AI98" s="46"/>
      <c r="AJ98" s="52" t="s">
        <v>67</v>
      </c>
      <c r="AK98" s="54">
        <f>AK97+$A98</f>
        <v>0.7090277777777777</v>
      </c>
      <c r="AL98" s="54" t="s">
        <v>67</v>
      </c>
      <c r="AM98" s="46"/>
      <c r="AN98" s="46"/>
      <c r="AO98" s="46"/>
      <c r="AP98" s="46"/>
      <c r="AQ98" s="46"/>
      <c r="AR98" s="54">
        <f>AR97+$A98</f>
        <v>0.75069444444444433</v>
      </c>
      <c r="AS98" s="46"/>
      <c r="AT98" s="54">
        <f>AT97+$A98</f>
        <v>0.79236111111111096</v>
      </c>
      <c r="AU98" s="46"/>
      <c r="AV98" s="50"/>
      <c r="AW98" s="52">
        <f>AW97+$A98</f>
        <v>0.29236111111111102</v>
      </c>
      <c r="AX98" s="52">
        <f>AX97+$A98</f>
        <v>0.41736111111111102</v>
      </c>
      <c r="AY98" s="53"/>
      <c r="AZ98" s="53"/>
      <c r="BA98" s="52">
        <f>BA97+$A98</f>
        <v>0.55347222222222203</v>
      </c>
      <c r="BB98" s="53"/>
      <c r="BC98" s="52">
        <f>BC97+$A98</f>
        <v>0.66736111111111096</v>
      </c>
      <c r="BD98" s="53"/>
      <c r="BE98" s="53"/>
      <c r="BF98" s="54">
        <f>BF97+$A98</f>
        <v>0.79236111111111096</v>
      </c>
      <c r="BG98" s="55"/>
      <c r="BH98" s="52">
        <f>BH97+$A98</f>
        <v>0.29236111111111102</v>
      </c>
      <c r="BI98" s="52">
        <f>BI97+$A98</f>
        <v>0.41736111111111102</v>
      </c>
      <c r="BJ98" s="53"/>
      <c r="BK98" s="53"/>
      <c r="BL98" s="52">
        <f>BL97+$A98</f>
        <v>0.54236111111111096</v>
      </c>
      <c r="BM98" s="53"/>
      <c r="BN98" s="52">
        <f>BN97+$A98</f>
        <v>0.66736111111111096</v>
      </c>
      <c r="BO98" s="53"/>
      <c r="BP98" s="53"/>
      <c r="BQ98" s="52">
        <f>BQ97+$A98</f>
        <v>0.79236111111111096</v>
      </c>
      <c r="BR98" s="55"/>
    </row>
    <row r="99" spans="1:70" x14ac:dyDescent="0.25">
      <c r="A99" s="4">
        <v>1.3888888888888889E-3</v>
      </c>
      <c r="B99" s="3" t="s">
        <v>5</v>
      </c>
      <c r="C99" s="31" t="s">
        <v>67</v>
      </c>
      <c r="D99" s="11"/>
      <c r="E99" s="22" t="s">
        <v>67</v>
      </c>
      <c r="F99" s="11"/>
      <c r="G99" s="11" t="s">
        <v>67</v>
      </c>
      <c r="H99" s="11">
        <f>H97+$A99</f>
        <v>0.30383771929824549</v>
      </c>
      <c r="I99" s="11" t="s">
        <v>67</v>
      </c>
      <c r="J99" s="10"/>
      <c r="K99" s="6"/>
      <c r="L99" s="10"/>
      <c r="M99" s="10"/>
      <c r="N99" s="22" t="s">
        <v>67</v>
      </c>
      <c r="O99" s="10"/>
      <c r="P99" s="22" t="s">
        <v>67</v>
      </c>
      <c r="Q99" s="10"/>
      <c r="R99" s="10"/>
      <c r="S99" s="22" t="s">
        <v>67</v>
      </c>
      <c r="T99" s="10"/>
      <c r="U99" s="10"/>
      <c r="V99" s="10"/>
      <c r="W99" s="22"/>
      <c r="X99" s="10"/>
      <c r="Y99" s="6"/>
      <c r="Z99" s="10"/>
      <c r="AA99" s="22" t="s">
        <v>67</v>
      </c>
      <c r="AB99" s="10"/>
      <c r="AC99" s="22" t="s">
        <v>67</v>
      </c>
      <c r="AD99" s="22" t="s">
        <v>67</v>
      </c>
      <c r="AE99" s="10"/>
      <c r="AF99" s="10"/>
      <c r="AG99" s="10"/>
      <c r="AH99" s="10"/>
      <c r="AI99" s="10"/>
      <c r="AJ99" s="11">
        <f>AJ97+$A99</f>
        <v>0.71703216374268997</v>
      </c>
      <c r="AK99" s="22" t="s">
        <v>67</v>
      </c>
      <c r="AL99" s="22" t="s">
        <v>67</v>
      </c>
      <c r="AM99" s="10"/>
      <c r="AN99" s="10"/>
      <c r="AO99" s="10"/>
      <c r="AP99" s="10"/>
      <c r="AQ99" s="10"/>
      <c r="AR99" s="22" t="s">
        <v>67</v>
      </c>
      <c r="AS99" s="10"/>
      <c r="AT99" s="22" t="s">
        <v>67</v>
      </c>
      <c r="AU99" s="10"/>
      <c r="AV99" s="25"/>
      <c r="AW99" s="11" t="s">
        <v>67</v>
      </c>
      <c r="AX99" s="11" t="s">
        <v>67</v>
      </c>
      <c r="AY99" s="34"/>
      <c r="AZ99" s="34"/>
      <c r="BA99" s="11" t="s">
        <v>67</v>
      </c>
      <c r="BB99" s="34"/>
      <c r="BC99" s="11" t="s">
        <v>67</v>
      </c>
      <c r="BD99" s="34"/>
      <c r="BE99" s="34"/>
      <c r="BF99" s="22" t="s">
        <v>67</v>
      </c>
      <c r="BG99" s="33"/>
      <c r="BH99" s="11" t="s">
        <v>67</v>
      </c>
      <c r="BI99" s="11" t="s">
        <v>67</v>
      </c>
      <c r="BJ99" s="34"/>
      <c r="BK99" s="34"/>
      <c r="BL99" s="11" t="s">
        <v>67</v>
      </c>
      <c r="BM99" s="34"/>
      <c r="BN99" s="11" t="s">
        <v>67</v>
      </c>
      <c r="BO99" s="34"/>
      <c r="BP99" s="34"/>
      <c r="BQ99" s="11" t="s">
        <v>67</v>
      </c>
      <c r="BR99" s="33"/>
    </row>
    <row r="100" spans="1:70" x14ac:dyDescent="0.25">
      <c r="A100" s="4"/>
      <c r="B100" s="45" t="s">
        <v>128</v>
      </c>
      <c r="C100" s="51" t="s">
        <v>67</v>
      </c>
      <c r="D100" s="52"/>
      <c r="E100" s="54" t="s">
        <v>67</v>
      </c>
      <c r="F100" s="52"/>
      <c r="G100" s="52" t="s">
        <v>67</v>
      </c>
      <c r="H100" s="52" t="s">
        <v>67</v>
      </c>
      <c r="I100" s="52" t="s">
        <v>67</v>
      </c>
      <c r="J100" s="46"/>
      <c r="K100" s="47"/>
      <c r="L100" s="46"/>
      <c r="M100" s="46"/>
      <c r="N100" s="54" t="s">
        <v>67</v>
      </c>
      <c r="O100" s="46"/>
      <c r="P100" s="54" t="s">
        <v>67</v>
      </c>
      <c r="Q100" s="46"/>
      <c r="R100" s="46"/>
      <c r="S100" s="54" t="s">
        <v>67</v>
      </c>
      <c r="T100" s="46"/>
      <c r="U100" s="46"/>
      <c r="V100" s="46"/>
      <c r="W100" s="54"/>
      <c r="X100" s="46"/>
      <c r="Y100" s="47"/>
      <c r="Z100" s="46"/>
      <c r="AA100" s="54" t="s">
        <v>67</v>
      </c>
      <c r="AB100" s="46"/>
      <c r="AC100" s="54" t="s">
        <v>67</v>
      </c>
      <c r="AD100" s="54" t="s">
        <v>67</v>
      </c>
      <c r="AE100" s="46"/>
      <c r="AF100" s="46"/>
      <c r="AG100" s="46"/>
      <c r="AH100" s="46"/>
      <c r="AI100" s="46"/>
      <c r="AJ100" s="52" t="s">
        <v>67</v>
      </c>
      <c r="AK100" s="54" t="s">
        <v>67</v>
      </c>
      <c r="AL100" s="54">
        <f>+AL87+1/1440</f>
        <v>0.7305555555555554</v>
      </c>
      <c r="AM100" s="46"/>
      <c r="AN100" s="46"/>
      <c r="AO100" s="46"/>
      <c r="AP100" s="46"/>
      <c r="AQ100" s="46"/>
      <c r="AR100" s="54" t="s">
        <v>67</v>
      </c>
      <c r="AS100" s="46"/>
      <c r="AT100" s="54" t="s">
        <v>67</v>
      </c>
      <c r="AU100" s="46"/>
      <c r="AV100" s="50"/>
      <c r="AW100" s="52" t="s">
        <v>67</v>
      </c>
      <c r="AX100" s="52" t="s">
        <v>67</v>
      </c>
      <c r="AY100" s="53"/>
      <c r="AZ100" s="53"/>
      <c r="BA100" s="52" t="s">
        <v>67</v>
      </c>
      <c r="BB100" s="53"/>
      <c r="BC100" s="52" t="s">
        <v>67</v>
      </c>
      <c r="BD100" s="53"/>
      <c r="BE100" s="53"/>
      <c r="BF100" s="54" t="s">
        <v>67</v>
      </c>
      <c r="BG100" s="55"/>
      <c r="BH100" s="52" t="s">
        <v>67</v>
      </c>
      <c r="BI100" s="52" t="s">
        <v>67</v>
      </c>
      <c r="BJ100" s="53"/>
      <c r="BK100" s="53"/>
      <c r="BL100" s="52" t="s">
        <v>67</v>
      </c>
      <c r="BM100" s="53"/>
      <c r="BN100" s="52" t="s">
        <v>67</v>
      </c>
      <c r="BO100" s="53"/>
      <c r="BP100" s="53"/>
      <c r="BQ100" s="52" t="s">
        <v>67</v>
      </c>
      <c r="BR100" s="55"/>
    </row>
    <row r="101" spans="1:70" x14ac:dyDescent="0.25">
      <c r="A101" s="4">
        <v>6.9444444444444447E-4</v>
      </c>
      <c r="B101" s="3" t="s">
        <v>11</v>
      </c>
      <c r="C101" s="31">
        <f>C98+$A101</f>
        <v>0.24513888888888888</v>
      </c>
      <c r="D101" s="11"/>
      <c r="E101" s="22">
        <f>E98+$A101</f>
        <v>0.26736111111111105</v>
      </c>
      <c r="F101" s="11"/>
      <c r="G101" s="11">
        <f>G98+$A101</f>
        <v>0.29027777777777775</v>
      </c>
      <c r="H101" s="11" t="s">
        <v>67</v>
      </c>
      <c r="I101" s="11">
        <f>I98+$A101</f>
        <v>0.33472222222222209</v>
      </c>
      <c r="J101" s="10"/>
      <c r="K101" s="6"/>
      <c r="L101" s="10"/>
      <c r="M101" s="10"/>
      <c r="N101" s="22">
        <f>N98+$A101</f>
        <v>0.37638888888888872</v>
      </c>
      <c r="O101" s="10"/>
      <c r="P101" s="22">
        <f>P98+$A101</f>
        <v>0.45972222222222203</v>
      </c>
      <c r="Q101" s="10"/>
      <c r="R101" s="10"/>
      <c r="S101" s="22">
        <f>S98+$A101</f>
        <v>0.5430555555555554</v>
      </c>
      <c r="T101" s="10"/>
      <c r="U101" s="10"/>
      <c r="V101" s="10"/>
      <c r="W101" s="22"/>
      <c r="X101" s="10"/>
      <c r="Y101" s="6"/>
      <c r="Z101" s="10"/>
      <c r="AA101" s="22">
        <f>AA98+$A101</f>
        <v>0.5975877192982455</v>
      </c>
      <c r="AB101" s="10"/>
      <c r="AC101" s="22">
        <f>AC98+$A101</f>
        <v>0.62638888888888877</v>
      </c>
      <c r="AD101" s="22">
        <f>AD98+$A101</f>
        <v>0.66805555555555551</v>
      </c>
      <c r="AE101" s="10"/>
      <c r="AF101" s="10"/>
      <c r="AG101" s="10"/>
      <c r="AH101" s="10"/>
      <c r="AI101" s="10"/>
      <c r="AJ101" s="11" t="s">
        <v>67</v>
      </c>
      <c r="AK101" s="22">
        <f>AK98+$A101</f>
        <v>0.70972222222222214</v>
      </c>
      <c r="AL101" s="22" t="s">
        <v>67</v>
      </c>
      <c r="AM101" s="10"/>
      <c r="AN101" s="10"/>
      <c r="AO101" s="10"/>
      <c r="AP101" s="10"/>
      <c r="AQ101" s="10"/>
      <c r="AR101" s="22">
        <f>AR98+$A101</f>
        <v>0.75138888888888877</v>
      </c>
      <c r="AS101" s="10"/>
      <c r="AT101" s="22">
        <f>AT98+$A101</f>
        <v>0.7930555555555554</v>
      </c>
      <c r="AU101" s="10"/>
      <c r="AV101" s="25"/>
      <c r="AW101" s="11">
        <f>AW98+$A101</f>
        <v>0.29305555555555546</v>
      </c>
      <c r="AX101" s="11">
        <f>AX98+$A101</f>
        <v>0.41805555555555546</v>
      </c>
      <c r="AY101" s="34"/>
      <c r="AZ101" s="34"/>
      <c r="BA101" s="11">
        <f>BA98+$A101</f>
        <v>0.55416666666666647</v>
      </c>
      <c r="BB101" s="34"/>
      <c r="BC101" s="11">
        <f>BC98+$A101</f>
        <v>0.6680555555555554</v>
      </c>
      <c r="BD101" s="34"/>
      <c r="BE101" s="34"/>
      <c r="BF101" s="22">
        <f>BF98+$A101</f>
        <v>0.7930555555555554</v>
      </c>
      <c r="BG101" s="33"/>
      <c r="BH101" s="11">
        <f>BH98+$A101</f>
        <v>0.29305555555555546</v>
      </c>
      <c r="BI101" s="11">
        <f>BI98+$A101</f>
        <v>0.41805555555555546</v>
      </c>
      <c r="BJ101" s="34"/>
      <c r="BK101" s="34"/>
      <c r="BL101" s="11">
        <f>BL98+$A101</f>
        <v>0.5430555555555554</v>
      </c>
      <c r="BM101" s="34"/>
      <c r="BN101" s="11">
        <f>BN98+$A101</f>
        <v>0.6680555555555554</v>
      </c>
      <c r="BO101" s="34"/>
      <c r="BP101" s="34"/>
      <c r="BQ101" s="11">
        <f>BQ98+$A101</f>
        <v>0.7930555555555554</v>
      </c>
      <c r="BR101" s="33"/>
    </row>
    <row r="102" spans="1:70" x14ac:dyDescent="0.25">
      <c r="A102" s="4">
        <v>6.9444444444444447E-4</v>
      </c>
      <c r="B102" s="45" t="s">
        <v>8</v>
      </c>
      <c r="C102" s="51">
        <f t="shared" ref="C102:G105" si="69">C101+$A102</f>
        <v>0.24583333333333332</v>
      </c>
      <c r="D102" s="52"/>
      <c r="E102" s="54">
        <f t="shared" si="69"/>
        <v>0.26805555555555549</v>
      </c>
      <c r="F102" s="52"/>
      <c r="G102" s="52">
        <f t="shared" si="69"/>
        <v>0.29097222222222219</v>
      </c>
      <c r="H102" s="52" t="s">
        <v>67</v>
      </c>
      <c r="I102" s="52">
        <f>I101+$A102</f>
        <v>0.33541666666666653</v>
      </c>
      <c r="J102" s="46"/>
      <c r="K102" s="47"/>
      <c r="L102" s="46"/>
      <c r="M102" s="46"/>
      <c r="N102" s="54">
        <f>N101+$A102</f>
        <v>0.37708333333333316</v>
      </c>
      <c r="O102" s="46"/>
      <c r="P102" s="54">
        <f>P101+$A102</f>
        <v>0.46041666666666647</v>
      </c>
      <c r="Q102" s="46"/>
      <c r="R102" s="46"/>
      <c r="S102" s="54">
        <f>S101+$A102</f>
        <v>0.54374999999999984</v>
      </c>
      <c r="T102" s="46"/>
      <c r="U102" s="46"/>
      <c r="V102" s="46"/>
      <c r="W102" s="54"/>
      <c r="X102" s="46"/>
      <c r="Y102" s="47"/>
      <c r="Z102" s="46"/>
      <c r="AA102" s="54">
        <f t="shared" ref="AA102" si="70">AA101+$A102</f>
        <v>0.59828216374268994</v>
      </c>
      <c r="AB102" s="46"/>
      <c r="AC102" s="54">
        <f t="shared" ref="AC102:AD105" si="71">AC101+$A102</f>
        <v>0.62708333333333321</v>
      </c>
      <c r="AD102" s="54">
        <f t="shared" si="71"/>
        <v>0.66874999999999996</v>
      </c>
      <c r="AE102" s="46"/>
      <c r="AF102" s="46"/>
      <c r="AG102" s="46"/>
      <c r="AH102" s="46"/>
      <c r="AI102" s="46"/>
      <c r="AJ102" s="52" t="s">
        <v>67</v>
      </c>
      <c r="AK102" s="54">
        <f>AK101+$A102</f>
        <v>0.71041666666666659</v>
      </c>
      <c r="AL102" s="54" t="s">
        <v>67</v>
      </c>
      <c r="AM102" s="46"/>
      <c r="AN102" s="46"/>
      <c r="AO102" s="46"/>
      <c r="AP102" s="46"/>
      <c r="AQ102" s="46"/>
      <c r="AR102" s="54">
        <f>AR101+$A102</f>
        <v>0.75208333333333321</v>
      </c>
      <c r="AS102" s="46"/>
      <c r="AT102" s="54">
        <f>AT101+$A102</f>
        <v>0.79374999999999984</v>
      </c>
      <c r="AU102" s="46"/>
      <c r="AV102" s="50"/>
      <c r="AW102" s="52">
        <f>AW101+$A102</f>
        <v>0.2937499999999999</v>
      </c>
      <c r="AX102" s="52">
        <f>AX101+$A102</f>
        <v>0.4187499999999999</v>
      </c>
      <c r="AY102" s="53"/>
      <c r="AZ102" s="53"/>
      <c r="BA102" s="52">
        <f>BA101+$A102</f>
        <v>0.55486111111111092</v>
      </c>
      <c r="BB102" s="53"/>
      <c r="BC102" s="52">
        <f>BC101+$A102</f>
        <v>0.66874999999999984</v>
      </c>
      <c r="BD102" s="53"/>
      <c r="BE102" s="53"/>
      <c r="BF102" s="54">
        <f>BF101+$A102</f>
        <v>0.79374999999999984</v>
      </c>
      <c r="BG102" s="55"/>
      <c r="BH102" s="52">
        <f t="shared" ref="BH102:BH105" si="72">BH101+$A102</f>
        <v>0.2937499999999999</v>
      </c>
      <c r="BI102" s="52">
        <f t="shared" ref="BI102:BN102" si="73">BI101+$A102</f>
        <v>0.4187499999999999</v>
      </c>
      <c r="BJ102" s="53"/>
      <c r="BK102" s="53"/>
      <c r="BL102" s="52">
        <f t="shared" si="73"/>
        <v>0.54374999999999984</v>
      </c>
      <c r="BM102" s="53"/>
      <c r="BN102" s="52">
        <f t="shared" si="73"/>
        <v>0.66874999999999984</v>
      </c>
      <c r="BO102" s="53"/>
      <c r="BP102" s="53"/>
      <c r="BQ102" s="52">
        <f t="shared" ref="BQ102:BQ105" si="74">BQ101+$A102</f>
        <v>0.79374999999999984</v>
      </c>
      <c r="BR102" s="55"/>
    </row>
    <row r="103" spans="1:70" x14ac:dyDescent="0.25">
      <c r="A103" s="4"/>
      <c r="B103" s="3" t="s">
        <v>7</v>
      </c>
      <c r="C103" s="31" t="s">
        <v>67</v>
      </c>
      <c r="D103" s="11"/>
      <c r="E103" s="22" t="s">
        <v>67</v>
      </c>
      <c r="F103" s="11"/>
      <c r="G103" s="11" t="s">
        <v>67</v>
      </c>
      <c r="H103" s="11" t="s">
        <v>67</v>
      </c>
      <c r="I103" s="11" t="s">
        <v>67</v>
      </c>
      <c r="J103" s="10"/>
      <c r="K103" s="6"/>
      <c r="L103" s="10"/>
      <c r="M103" s="10"/>
      <c r="N103" s="22" t="s">
        <v>67</v>
      </c>
      <c r="O103" s="10"/>
      <c r="P103" s="22" t="s">
        <v>67</v>
      </c>
      <c r="Q103" s="10"/>
      <c r="R103" s="10"/>
      <c r="S103" s="22" t="s">
        <v>67</v>
      </c>
      <c r="T103" s="10"/>
      <c r="U103" s="10"/>
      <c r="V103" s="10"/>
      <c r="W103" s="22"/>
      <c r="X103" s="10"/>
      <c r="Y103" s="6"/>
      <c r="Z103" s="10"/>
      <c r="AA103" s="22" t="s">
        <v>67</v>
      </c>
      <c r="AB103" s="10"/>
      <c r="AC103" s="22" t="s">
        <v>67</v>
      </c>
      <c r="AD103" s="22" t="s">
        <v>67</v>
      </c>
      <c r="AE103" s="10"/>
      <c r="AF103" s="10"/>
      <c r="AG103" s="10"/>
      <c r="AH103" s="10"/>
      <c r="AI103" s="10"/>
      <c r="AJ103" s="11" t="s">
        <v>67</v>
      </c>
      <c r="AK103" s="22" t="s">
        <v>67</v>
      </c>
      <c r="AL103" s="22">
        <f>AL100+2/1440</f>
        <v>0.73194444444444429</v>
      </c>
      <c r="AM103" s="10"/>
      <c r="AN103" s="10"/>
      <c r="AO103" s="10"/>
      <c r="AP103" s="10"/>
      <c r="AQ103" s="10"/>
      <c r="AR103" s="22" t="s">
        <v>67</v>
      </c>
      <c r="AS103" s="10"/>
      <c r="AT103" s="22" t="s">
        <v>67</v>
      </c>
      <c r="AU103" s="10"/>
      <c r="AV103" s="25"/>
      <c r="AW103" s="11" t="s">
        <v>67</v>
      </c>
      <c r="AX103" s="11" t="s">
        <v>67</v>
      </c>
      <c r="AY103" s="34"/>
      <c r="AZ103" s="34"/>
      <c r="BA103" s="11" t="s">
        <v>67</v>
      </c>
      <c r="BB103" s="34"/>
      <c r="BC103" s="11" t="s">
        <v>67</v>
      </c>
      <c r="BD103" s="34"/>
      <c r="BE103" s="34"/>
      <c r="BF103" s="22" t="s">
        <v>67</v>
      </c>
      <c r="BG103" s="33"/>
      <c r="BH103" s="11" t="s">
        <v>67</v>
      </c>
      <c r="BI103" s="11" t="s">
        <v>67</v>
      </c>
      <c r="BJ103" s="34"/>
      <c r="BK103" s="34"/>
      <c r="BL103" s="11" t="s">
        <v>67</v>
      </c>
      <c r="BM103" s="34"/>
      <c r="BN103" s="11" t="s">
        <v>67</v>
      </c>
      <c r="BO103" s="34"/>
      <c r="BP103" s="34"/>
      <c r="BQ103" s="11" t="s">
        <v>67</v>
      </c>
      <c r="BR103" s="33"/>
    </row>
    <row r="104" spans="1:70" x14ac:dyDescent="0.25">
      <c r="A104" s="4">
        <v>2.0833333333333333E-3</v>
      </c>
      <c r="B104" s="45" t="s">
        <v>6</v>
      </c>
      <c r="C104" s="51">
        <f>C102+$A104</f>
        <v>0.24791666666666665</v>
      </c>
      <c r="D104" s="52"/>
      <c r="E104" s="54">
        <f>E102+$A104</f>
        <v>0.27013888888888882</v>
      </c>
      <c r="F104" s="52"/>
      <c r="G104" s="52">
        <f>G102+$A104</f>
        <v>0.29305555555555551</v>
      </c>
      <c r="H104" s="52" t="s">
        <v>67</v>
      </c>
      <c r="I104" s="52">
        <f>I102+$A104</f>
        <v>0.33749999999999986</v>
      </c>
      <c r="J104" s="46"/>
      <c r="K104" s="47"/>
      <c r="L104" s="46"/>
      <c r="M104" s="46"/>
      <c r="N104" s="54">
        <f>N102+$A104</f>
        <v>0.37916666666666649</v>
      </c>
      <c r="O104" s="46"/>
      <c r="P104" s="54">
        <f>P102+$A104</f>
        <v>0.4624999999999998</v>
      </c>
      <c r="Q104" s="46"/>
      <c r="R104" s="46"/>
      <c r="S104" s="54">
        <f>S102+$A104</f>
        <v>0.54583333333333317</v>
      </c>
      <c r="T104" s="46"/>
      <c r="U104" s="46"/>
      <c r="V104" s="46"/>
      <c r="W104" s="54"/>
      <c r="X104" s="46"/>
      <c r="Y104" s="47"/>
      <c r="Z104" s="46"/>
      <c r="AA104" s="54">
        <f>AA102+$A104</f>
        <v>0.60036549707602327</v>
      </c>
      <c r="AB104" s="46"/>
      <c r="AC104" s="54">
        <f>AC102+$A104</f>
        <v>0.62916666666666654</v>
      </c>
      <c r="AD104" s="54">
        <f>AD102+$A104</f>
        <v>0.67083333333333328</v>
      </c>
      <c r="AE104" s="46"/>
      <c r="AF104" s="46"/>
      <c r="AG104" s="46"/>
      <c r="AH104" s="46"/>
      <c r="AI104" s="46"/>
      <c r="AJ104" s="52" t="s">
        <v>67</v>
      </c>
      <c r="AK104" s="54">
        <f>AK102+$A104</f>
        <v>0.71249999999999991</v>
      </c>
      <c r="AL104" s="54">
        <f>AL103+3/1440</f>
        <v>0.73402777777777761</v>
      </c>
      <c r="AM104" s="46"/>
      <c r="AN104" s="46"/>
      <c r="AO104" s="46"/>
      <c r="AP104" s="46"/>
      <c r="AQ104" s="46"/>
      <c r="AR104" s="54">
        <f>AR102+$A104</f>
        <v>0.75416666666666654</v>
      </c>
      <c r="AS104" s="46"/>
      <c r="AT104" s="54">
        <f>AT102+$A104</f>
        <v>0.79583333333333317</v>
      </c>
      <c r="AU104" s="46"/>
      <c r="AV104" s="50"/>
      <c r="AW104" s="52">
        <f t="shared" ref="AW104" si="75">AW102+$A104</f>
        <v>0.29583333333333323</v>
      </c>
      <c r="AX104" s="52">
        <f>AX102+$A104</f>
        <v>0.42083333333333323</v>
      </c>
      <c r="AY104" s="53"/>
      <c r="AZ104" s="53"/>
      <c r="BA104" s="52">
        <f t="shared" ref="BA104" si="76">BA102+$A104</f>
        <v>0.55694444444444424</v>
      </c>
      <c r="BB104" s="53"/>
      <c r="BC104" s="52">
        <f>BC102+$A104</f>
        <v>0.67083333333333317</v>
      </c>
      <c r="BD104" s="53"/>
      <c r="BE104" s="53"/>
      <c r="BF104" s="54">
        <f t="shared" ref="BF104" si="77">BF102+$A104</f>
        <v>0.79583333333333317</v>
      </c>
      <c r="BG104" s="55"/>
      <c r="BH104" s="52">
        <f>BH102+$A104</f>
        <v>0.29583333333333323</v>
      </c>
      <c r="BI104" s="52">
        <f>BI102+$A104</f>
        <v>0.42083333333333323</v>
      </c>
      <c r="BJ104" s="53"/>
      <c r="BK104" s="53"/>
      <c r="BL104" s="52">
        <f>BL102+$A104</f>
        <v>0.54583333333333317</v>
      </c>
      <c r="BM104" s="53"/>
      <c r="BN104" s="52">
        <f>BN102+$A104</f>
        <v>0.67083333333333317</v>
      </c>
      <c r="BO104" s="53"/>
      <c r="BP104" s="53"/>
      <c r="BQ104" s="52">
        <f>BQ102+$A104</f>
        <v>0.79583333333333317</v>
      </c>
      <c r="BR104" s="55"/>
    </row>
    <row r="105" spans="1:70" ht="15.75" thickBot="1" x14ac:dyDescent="0.3">
      <c r="A105" s="4">
        <v>2.0833333333333333E-3</v>
      </c>
      <c r="B105" s="76" t="s">
        <v>4</v>
      </c>
      <c r="C105" s="86">
        <f t="shared" si="69"/>
        <v>0.24999999999999997</v>
      </c>
      <c r="D105" s="80"/>
      <c r="E105" s="87">
        <f t="shared" si="69"/>
        <v>0.27222222222222214</v>
      </c>
      <c r="F105" s="80"/>
      <c r="G105" s="80">
        <f t="shared" si="69"/>
        <v>0.29513888888888884</v>
      </c>
      <c r="H105" s="80">
        <f>H99+$A105</f>
        <v>0.30592105263157882</v>
      </c>
      <c r="I105" s="80">
        <f>I104+$A105</f>
        <v>0.33958333333333318</v>
      </c>
      <c r="J105" s="78"/>
      <c r="K105" s="79"/>
      <c r="L105" s="78"/>
      <c r="M105" s="78"/>
      <c r="N105" s="87">
        <f>N104+$A105</f>
        <v>0.38124999999999981</v>
      </c>
      <c r="O105" s="78"/>
      <c r="P105" s="87">
        <f>P104+$A105</f>
        <v>0.46458333333333313</v>
      </c>
      <c r="Q105" s="78"/>
      <c r="R105" s="78"/>
      <c r="S105" s="87">
        <f>S104+$A105</f>
        <v>0.5479166666666665</v>
      </c>
      <c r="T105" s="78"/>
      <c r="U105" s="78"/>
      <c r="V105" s="78"/>
      <c r="W105" s="87"/>
      <c r="X105" s="78"/>
      <c r="Y105" s="78"/>
      <c r="Z105" s="78"/>
      <c r="AA105" s="87">
        <f t="shared" ref="AA105" si="78">AA104+$A105</f>
        <v>0.60244883040935659</v>
      </c>
      <c r="AB105" s="78"/>
      <c r="AC105" s="87">
        <f t="shared" si="71"/>
        <v>0.63124999999999987</v>
      </c>
      <c r="AD105" s="87">
        <f t="shared" si="71"/>
        <v>0.67291666666666661</v>
      </c>
      <c r="AE105" s="78"/>
      <c r="AF105" s="78"/>
      <c r="AG105" s="78"/>
      <c r="AH105" s="78"/>
      <c r="AI105" s="78"/>
      <c r="AJ105" s="80">
        <f>AJ99+$A105</f>
        <v>0.71911549707602329</v>
      </c>
      <c r="AK105" s="87">
        <f>AK104+$A105</f>
        <v>0.71458333333333324</v>
      </c>
      <c r="AL105" s="87">
        <f>AL104+3/1440</f>
        <v>0.73611111111111094</v>
      </c>
      <c r="AM105" s="78"/>
      <c r="AN105" s="78"/>
      <c r="AO105" s="78"/>
      <c r="AP105" s="78"/>
      <c r="AQ105" s="78"/>
      <c r="AR105" s="87">
        <f>AR104+$A105</f>
        <v>0.75624999999999987</v>
      </c>
      <c r="AS105" s="78"/>
      <c r="AT105" s="87">
        <f>AT104+$A105</f>
        <v>0.7979166666666665</v>
      </c>
      <c r="AU105" s="78"/>
      <c r="AV105" s="84"/>
      <c r="AW105" s="80">
        <f>AW104+$A105</f>
        <v>0.29791666666666655</v>
      </c>
      <c r="AX105" s="80">
        <f>AX104+$A105</f>
        <v>0.42291666666666655</v>
      </c>
      <c r="AY105" s="88"/>
      <c r="AZ105" s="88"/>
      <c r="BA105" s="80">
        <f>BA104+$A105</f>
        <v>0.55902777777777757</v>
      </c>
      <c r="BB105" s="88"/>
      <c r="BC105" s="80">
        <f>BC104+$A105</f>
        <v>0.6729166666666665</v>
      </c>
      <c r="BD105" s="88"/>
      <c r="BE105" s="88"/>
      <c r="BF105" s="87">
        <f>BF104+$A105</f>
        <v>0.7979166666666665</v>
      </c>
      <c r="BG105" s="89"/>
      <c r="BH105" s="80">
        <f t="shared" si="72"/>
        <v>0.29791666666666655</v>
      </c>
      <c r="BI105" s="80">
        <f t="shared" ref="BI105:BN105" si="79">BI104+$A105</f>
        <v>0.42291666666666655</v>
      </c>
      <c r="BJ105" s="88"/>
      <c r="BK105" s="88"/>
      <c r="BL105" s="80">
        <f t="shared" si="79"/>
        <v>0.5479166666666665</v>
      </c>
      <c r="BM105" s="88"/>
      <c r="BN105" s="80">
        <f t="shared" si="79"/>
        <v>0.6729166666666665</v>
      </c>
      <c r="BO105" s="88"/>
      <c r="BP105" s="88"/>
      <c r="BQ105" s="80">
        <f t="shared" si="74"/>
        <v>0.7979166666666665</v>
      </c>
      <c r="BR105" s="89"/>
    </row>
    <row r="108" spans="1:70" ht="15.75" x14ac:dyDescent="0.25">
      <c r="C108" s="128" t="s">
        <v>129</v>
      </c>
    </row>
  </sheetData>
  <mergeCells count="3">
    <mergeCell ref="C4:AV4"/>
    <mergeCell ref="AW4:BG4"/>
    <mergeCell ref="BH4:BR4"/>
  </mergeCells>
  <pageMargins left="0" right="0" top="0" bottom="0" header="0" footer="0"/>
  <pageSetup paperSize="8" scale="51" fitToWidth="2" orientation="landscape" r:id="rId1"/>
  <ignoredErrors>
    <ignoredError sqref="H52 AA48:AE5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W41" sqref="W41:W4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7391 Ri.1</vt:lpstr>
      <vt:lpstr>7391 Ri.2</vt:lpstr>
      <vt:lpstr>Tabelle1</vt:lpstr>
      <vt:lpstr>'7391 Ri.1'!Druckbereich</vt:lpstr>
      <vt:lpstr>'7391 Ri.2'!Druckbereich</vt:lpstr>
    </vt:vector>
  </TitlesOfParts>
  <Company>DB ZugBus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Gay</dc:creator>
  <cp:lastModifiedBy>Kern, Juergen</cp:lastModifiedBy>
  <cp:lastPrinted>2019-12-12T10:28:27Z</cp:lastPrinted>
  <dcterms:created xsi:type="dcterms:W3CDTF">2018-01-16T12:35:37Z</dcterms:created>
  <dcterms:modified xsi:type="dcterms:W3CDTF">2019-12-12T10:31:26Z</dcterms:modified>
</cp:coreProperties>
</file>